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3"/>
  </bookViews>
  <sheets>
    <sheet name="10.06" sheetId="1" r:id="rId1"/>
    <sheet name="11.06" sheetId="2" r:id="rId2"/>
    <sheet name="Команды" sheetId="3" r:id="rId3"/>
    <sheet name="Итоговый" sheetId="4" r:id="rId4"/>
  </sheets>
  <definedNames>
    <definedName name="_xlnm.Print_Area" localSheetId="0">'10.06'!$A$1:$U$124</definedName>
    <definedName name="_xlnm.Print_Area" localSheetId="3">'Итоговый'!$A$1:$I$114</definedName>
    <definedName name="_xlnm.Print_Area" localSheetId="2">'Команды'!$A$1:$R$37</definedName>
  </definedNames>
  <calcPr fullCalcOnLoad="1"/>
</workbook>
</file>

<file path=xl/sharedStrings.xml><?xml version="1.0" encoding="utf-8"?>
<sst xmlns="http://schemas.openxmlformats.org/spreadsheetml/2006/main" count="781" uniqueCount="102">
  <si>
    <t>№ попытки</t>
  </si>
  <si>
    <t>Время старта</t>
  </si>
  <si>
    <t>Время финиша</t>
  </si>
  <si>
    <t>Результат</t>
  </si>
  <si>
    <t>Лучший результат</t>
  </si>
  <si>
    <t>место</t>
  </si>
  <si>
    <t>№п/п</t>
  </si>
  <si>
    <t>часы</t>
  </si>
  <si>
    <t>мин.</t>
  </si>
  <si>
    <t>сек.</t>
  </si>
  <si>
    <t>сотые</t>
  </si>
  <si>
    <t>Борисов</t>
  </si>
  <si>
    <t>Минск</t>
  </si>
  <si>
    <t>Разряд</t>
  </si>
  <si>
    <t>Год рожд</t>
  </si>
  <si>
    <t>Город</t>
  </si>
  <si>
    <t>Организация</t>
  </si>
  <si>
    <t>кмс</t>
  </si>
  <si>
    <t>б/р</t>
  </si>
  <si>
    <t>Время прохождения,сек</t>
  </si>
  <si>
    <t>Штраф,сек</t>
  </si>
  <si>
    <t>по гребному слалому на байдарках и каноэ</t>
  </si>
  <si>
    <t>Фамилия, имя</t>
  </si>
  <si>
    <t xml:space="preserve">       Белорусская ассоциация каноэ</t>
  </si>
  <si>
    <t xml:space="preserve">     Министерство спорта и туризма Республики Беларусь</t>
  </si>
  <si>
    <t>МГТЭЦДиМ</t>
  </si>
  <si>
    <t>Итоговый протокол</t>
  </si>
  <si>
    <t>сумма мест</t>
  </si>
  <si>
    <t>категория С-1М</t>
  </si>
  <si>
    <t>категория К-1Ж</t>
  </si>
  <si>
    <t>категория К-1М</t>
  </si>
  <si>
    <t>финал 3*К-1М</t>
  </si>
  <si>
    <t>Стартовый номер</t>
  </si>
  <si>
    <t>МЕСТО</t>
  </si>
  <si>
    <t>Петриченко Евгений</t>
  </si>
  <si>
    <t>Коваленко Денис</t>
  </si>
  <si>
    <t xml:space="preserve">Первенство Республики Беларусь </t>
  </si>
  <si>
    <t xml:space="preserve">       г.Борисов, р.Сха</t>
  </si>
  <si>
    <t>СДЮШОР</t>
  </si>
  <si>
    <t>СДЮШОРв/в</t>
  </si>
  <si>
    <t>Якимович Егор</t>
  </si>
  <si>
    <t>Хмель Иван</t>
  </si>
  <si>
    <t>Соболев-Сколубович</t>
  </si>
  <si>
    <t>Красовский-Ерошов</t>
  </si>
  <si>
    <t>в/в</t>
  </si>
  <si>
    <t>н/старт</t>
  </si>
  <si>
    <t>Михет-Мытник</t>
  </si>
  <si>
    <t xml:space="preserve">                                                                             ч</t>
  </si>
  <si>
    <t>категория С-2</t>
  </si>
  <si>
    <t>Якимович</t>
  </si>
  <si>
    <t>Гл.судья</t>
  </si>
  <si>
    <t>В.Н.Челядинский</t>
  </si>
  <si>
    <t>Яцковский Владислав</t>
  </si>
  <si>
    <t>Медведев Глеб</t>
  </si>
  <si>
    <t>Хотянович Владислав</t>
  </si>
  <si>
    <t>Нагорный Александр</t>
  </si>
  <si>
    <t>Гуревич Дмитрий</t>
  </si>
  <si>
    <t>Расолько Матвей</t>
  </si>
  <si>
    <t>Курец Максим</t>
  </si>
  <si>
    <t>Секацкий Константин</t>
  </si>
  <si>
    <t>Белоусова Дарья</t>
  </si>
  <si>
    <t>Соболь Егор</t>
  </si>
  <si>
    <t>Рымкевич Сергей</t>
  </si>
  <si>
    <t xml:space="preserve">Романовский Иван </t>
  </si>
  <si>
    <t>Контакт</t>
  </si>
  <si>
    <t>Романовский Евгений</t>
  </si>
  <si>
    <t>Токан Евгений</t>
  </si>
  <si>
    <t>Клишевич Евгения</t>
  </si>
  <si>
    <t>Ривер Райдерс</t>
  </si>
  <si>
    <t>Виринский Никита</t>
  </si>
  <si>
    <t>Дакуто Владислав</t>
  </si>
  <si>
    <t>Снигирь Дмитрий</t>
  </si>
  <si>
    <t>Факеев Вадим</t>
  </si>
  <si>
    <t>Абакунчик Никита</t>
  </si>
  <si>
    <t>Филипчук Максим</t>
  </si>
  <si>
    <t>Лихачев Антон</t>
  </si>
  <si>
    <t>Соболь Захар</t>
  </si>
  <si>
    <t>Дубовик Михаил</t>
  </si>
  <si>
    <t>Винников Михаил</t>
  </si>
  <si>
    <t>Курпяк Семен</t>
  </si>
  <si>
    <t>Драница Роман</t>
  </si>
  <si>
    <t>Вашкевич Михаил</t>
  </si>
  <si>
    <t>Толстых Михаил</t>
  </si>
  <si>
    <t>Авдеева Яна</t>
  </si>
  <si>
    <t>Дроздова Валерия</t>
  </si>
  <si>
    <t>Антипорович Дарья</t>
  </si>
  <si>
    <t>Куимова Юлия</t>
  </si>
  <si>
    <t>Стартовый протокол</t>
  </si>
  <si>
    <t xml:space="preserve"> </t>
  </si>
  <si>
    <t>Вашкевич Алексей</t>
  </si>
  <si>
    <t xml:space="preserve">  </t>
  </si>
  <si>
    <t>Медведев-Якимович-Яцковский</t>
  </si>
  <si>
    <t>Нагорный-Гуревич-Факеев</t>
  </si>
  <si>
    <t>Романовский И.-Курец-Курпяк</t>
  </si>
  <si>
    <t>Секацкий-Толстых-Драница</t>
  </si>
  <si>
    <t>Петриченко-Дакуло-Виринский</t>
  </si>
  <si>
    <t>Хмель-Соболь-Рымкевич</t>
  </si>
  <si>
    <t>Токан-Романовский Е.-Снигирь</t>
  </si>
  <si>
    <t>Хотянович-Коваленко-Расолько</t>
  </si>
  <si>
    <t>н/финиш</t>
  </si>
  <si>
    <t>10-11.06.2018</t>
  </si>
  <si>
    <t>2000-2001 г.р., 2002- и младше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</si>
</sst>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mmm/yyyy"/>
    <numFmt numFmtId="174" formatCode="0.000"/>
    <numFmt numFmtId="175" formatCode="0.0"/>
    <numFmt numFmtId="176" formatCode="hh:mm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8"/>
      <name val="Arial Cyr"/>
      <family val="2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b/>
      <sz val="10"/>
      <name val="Arial Cyr"/>
      <family val="0"/>
    </font>
    <font>
      <sz val="9"/>
      <name val="Arial Cyr"/>
      <family val="2"/>
    </font>
    <font>
      <b/>
      <sz val="10"/>
      <name val="Arial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72" fontId="3" fillId="33" borderId="10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 applyProtection="1">
      <alignment/>
      <protection locked="0"/>
    </xf>
    <xf numFmtId="2" fontId="3" fillId="33" borderId="13" xfId="0" applyNumberFormat="1" applyFont="1" applyFill="1" applyBorder="1" applyAlignment="1">
      <alignment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6" fillId="34" borderId="16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172" fontId="3" fillId="33" borderId="0" xfId="0" applyNumberFormat="1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2" fontId="3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7" fillId="33" borderId="24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27" xfId="0" applyFont="1" applyBorder="1" applyAlignment="1">
      <alignment textRotation="90"/>
    </xf>
    <xf numFmtId="0" fontId="12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textRotation="90"/>
    </xf>
    <xf numFmtId="0" fontId="2" fillId="33" borderId="3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2" fontId="3" fillId="33" borderId="24" xfId="0" applyNumberFormat="1" applyFont="1" applyFill="1" applyBorder="1" applyAlignment="1" applyProtection="1">
      <alignment/>
      <protection locked="0"/>
    </xf>
    <xf numFmtId="2" fontId="3" fillId="33" borderId="31" xfId="0" applyNumberFormat="1" applyFont="1" applyFill="1" applyBorder="1" applyAlignment="1">
      <alignment/>
    </xf>
    <xf numFmtId="0" fontId="3" fillId="33" borderId="34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5" fillId="33" borderId="41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" fontId="3" fillId="33" borderId="4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3" fillId="35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Border="1" applyAlignment="1">
      <alignment/>
    </xf>
    <xf numFmtId="1" fontId="5" fillId="33" borderId="46" xfId="0" applyNumberFormat="1" applyFont="1" applyFill="1" applyBorder="1" applyAlignment="1">
      <alignment vertical="center"/>
    </xf>
    <xf numFmtId="1" fontId="5" fillId="33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 applyProtection="1">
      <alignment vertical="center"/>
      <protection/>
    </xf>
    <xf numFmtId="1" fontId="5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3" fillId="33" borderId="16" xfId="0" applyNumberFormat="1" applyFont="1" applyFill="1" applyBorder="1" applyAlignment="1">
      <alignment vertical="center"/>
    </xf>
    <xf numFmtId="2" fontId="5" fillId="33" borderId="17" xfId="0" applyNumberFormat="1" applyFont="1" applyFill="1" applyBorder="1" applyAlignment="1">
      <alignment vertical="center"/>
    </xf>
    <xf numFmtId="0" fontId="3" fillId="33" borderId="25" xfId="0" applyNumberFormat="1" applyFont="1" applyFill="1" applyBorder="1" applyAlignment="1" applyProtection="1">
      <alignment/>
      <protection locked="0"/>
    </xf>
    <xf numFmtId="2" fontId="3" fillId="33" borderId="32" xfId="0" applyNumberFormat="1" applyFont="1" applyFill="1" applyBorder="1" applyAlignment="1">
      <alignment/>
    </xf>
    <xf numFmtId="0" fontId="5" fillId="33" borderId="51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/>
      <protection locked="0"/>
    </xf>
    <xf numFmtId="2" fontId="3" fillId="33" borderId="53" xfId="0" applyNumberFormat="1" applyFont="1" applyFill="1" applyBorder="1" applyAlignment="1">
      <alignment vertical="center"/>
    </xf>
    <xf numFmtId="2" fontId="5" fillId="33" borderId="54" xfId="0" applyNumberFormat="1" applyFont="1" applyFill="1" applyBorder="1" applyAlignment="1">
      <alignment vertical="center"/>
    </xf>
    <xf numFmtId="2" fontId="3" fillId="33" borderId="55" xfId="0" applyNumberFormat="1" applyFont="1" applyFill="1" applyBorder="1" applyAlignment="1">
      <alignment vertical="center"/>
    </xf>
    <xf numFmtId="2" fontId="5" fillId="33" borderId="56" xfId="0" applyNumberFormat="1" applyFont="1" applyFill="1" applyBorder="1" applyAlignment="1">
      <alignment vertical="center"/>
    </xf>
    <xf numFmtId="2" fontId="3" fillId="33" borderId="50" xfId="0" applyNumberFormat="1" applyFont="1" applyFill="1" applyBorder="1" applyAlignment="1">
      <alignment vertical="center"/>
    </xf>
    <xf numFmtId="2" fontId="5" fillId="33" borderId="50" xfId="0" applyNumberFormat="1" applyFont="1" applyFill="1" applyBorder="1" applyAlignment="1">
      <alignment vertic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/>
    </xf>
    <xf numFmtId="172" fontId="3" fillId="0" borderId="58" xfId="0" applyNumberFormat="1" applyFont="1" applyFill="1" applyBorder="1" applyAlignment="1" applyProtection="1">
      <alignment/>
      <protection locked="0"/>
    </xf>
    <xf numFmtId="0" fontId="0" fillId="33" borderId="59" xfId="0" applyFont="1" applyFill="1" applyBorder="1" applyAlignment="1">
      <alignment horizontal="center" vertical="center"/>
    </xf>
    <xf numFmtId="2" fontId="3" fillId="33" borderId="60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35" borderId="52" xfId="0" applyNumberFormat="1" applyFont="1" applyFill="1" applyBorder="1" applyAlignment="1" applyProtection="1">
      <alignment/>
      <protection locked="0"/>
    </xf>
    <xf numFmtId="2" fontId="3" fillId="0" borderId="52" xfId="0" applyNumberFormat="1" applyFont="1" applyBorder="1" applyAlignment="1">
      <alignment/>
    </xf>
    <xf numFmtId="0" fontId="5" fillId="0" borderId="59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 applyProtection="1">
      <alignment vertical="center"/>
      <protection locked="0"/>
    </xf>
    <xf numFmtId="1" fontId="3" fillId="33" borderId="47" xfId="0" applyNumberFormat="1" applyFont="1" applyFill="1" applyBorder="1" applyAlignment="1">
      <alignment vertical="center"/>
    </xf>
    <xf numFmtId="1" fontId="5" fillId="33" borderId="45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4" borderId="64" xfId="0" applyFont="1" applyFill="1" applyBorder="1" applyAlignment="1" applyProtection="1">
      <alignment vertical="center"/>
      <protection locked="0"/>
    </xf>
    <xf numFmtId="0" fontId="3" fillId="34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>
      <alignment/>
    </xf>
    <xf numFmtId="2" fontId="3" fillId="33" borderId="25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18" fillId="33" borderId="4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72" fontId="3" fillId="33" borderId="58" xfId="0" applyNumberFormat="1" applyFont="1" applyFill="1" applyBorder="1" applyAlignment="1" applyProtection="1">
      <alignment/>
      <protection locked="0"/>
    </xf>
    <xf numFmtId="2" fontId="3" fillId="33" borderId="66" xfId="0" applyNumberFormat="1" applyFont="1" applyFill="1" applyBorder="1" applyAlignment="1">
      <alignment/>
    </xf>
    <xf numFmtId="0" fontId="5" fillId="0" borderId="64" xfId="0" applyFont="1" applyFill="1" applyBorder="1" applyAlignment="1" applyProtection="1">
      <alignment vertical="center"/>
      <protection/>
    </xf>
    <xf numFmtId="2" fontId="3" fillId="33" borderId="38" xfId="0" applyNumberFormat="1" applyFont="1" applyFill="1" applyBorder="1" applyAlignment="1">
      <alignment vertical="center"/>
    </xf>
    <xf numFmtId="2" fontId="5" fillId="33" borderId="5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33" borderId="67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 applyProtection="1">
      <alignment/>
      <protection locked="0"/>
    </xf>
    <xf numFmtId="2" fontId="5" fillId="33" borderId="41" xfId="0" applyNumberFormat="1" applyFont="1" applyFill="1" applyBorder="1" applyAlignment="1">
      <alignment vertical="center"/>
    </xf>
    <xf numFmtId="0" fontId="3" fillId="34" borderId="71" xfId="0" applyFont="1" applyFill="1" applyBorder="1" applyAlignment="1" applyProtection="1">
      <alignment horizontal="center"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4" fillId="33" borderId="49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3" fillId="34" borderId="75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>
      <alignment horizontal="center"/>
    </xf>
    <xf numFmtId="0" fontId="3" fillId="34" borderId="74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3" borderId="53" xfId="0" applyFont="1" applyFill="1" applyBorder="1" applyAlignment="1">
      <alignment horizontal="center" vertical="center" textRotation="90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 vertical="center" textRotation="90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textRotation="90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textRotation="90" wrapText="1"/>
    </xf>
    <xf numFmtId="0" fontId="7" fillId="33" borderId="82" xfId="0" applyFont="1" applyFill="1" applyBorder="1" applyAlignment="1">
      <alignment horizontal="center" vertical="center" textRotation="90" wrapText="1"/>
    </xf>
    <xf numFmtId="0" fontId="3" fillId="33" borderId="83" xfId="0" applyFont="1" applyFill="1" applyBorder="1" applyAlignment="1">
      <alignment horizontal="center" vertical="center" textRotation="90" wrapText="1"/>
    </xf>
    <xf numFmtId="0" fontId="3" fillId="33" borderId="84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/>
    </xf>
    <xf numFmtId="0" fontId="7" fillId="33" borderId="8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textRotation="90" wrapText="1"/>
    </xf>
    <xf numFmtId="0" fontId="7" fillId="33" borderId="86" xfId="0" applyFont="1" applyFill="1" applyBorder="1" applyAlignment="1">
      <alignment horizontal="center" vertical="center" textRotation="90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textRotation="90" wrapText="1"/>
    </xf>
    <xf numFmtId="0" fontId="7" fillId="33" borderId="84" xfId="0" applyFont="1" applyFill="1" applyBorder="1" applyAlignment="1">
      <alignment horizontal="center" vertical="center" textRotation="90" wrapText="1"/>
    </xf>
    <xf numFmtId="0" fontId="2" fillId="33" borderId="89" xfId="0" applyFont="1" applyFill="1" applyBorder="1" applyAlignment="1" applyProtection="1">
      <alignment horizontal="center" vertical="center"/>
      <protection/>
    </xf>
    <xf numFmtId="0" fontId="2" fillId="33" borderId="90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>
      <alignment horizontal="center" vertical="center" textRotation="90" wrapText="1"/>
    </xf>
    <xf numFmtId="0" fontId="7" fillId="33" borderId="40" xfId="0" applyFont="1" applyFill="1" applyBorder="1" applyAlignment="1">
      <alignment horizontal="center" vertical="center" textRotation="90" wrapText="1"/>
    </xf>
    <xf numFmtId="0" fontId="7" fillId="33" borderId="91" xfId="0" applyFont="1" applyFill="1" applyBorder="1" applyAlignment="1">
      <alignment horizontal="center" vertical="center" textRotation="90" wrapText="1"/>
    </xf>
    <xf numFmtId="0" fontId="7" fillId="33" borderId="9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53" xfId="0" applyFont="1" applyFill="1" applyBorder="1" applyAlignment="1">
      <alignment horizontal="center" vertical="center" textRotation="90" wrapText="1"/>
    </xf>
    <xf numFmtId="0" fontId="3" fillId="33" borderId="56" xfId="0" applyFont="1" applyFill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textRotation="90"/>
    </xf>
    <xf numFmtId="0" fontId="16" fillId="0" borderId="2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14" fontId="7" fillId="33" borderId="28" xfId="0" applyNumberFormat="1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14" fontId="7" fillId="33" borderId="83" xfId="0" applyNumberFormat="1" applyFont="1" applyFill="1" applyBorder="1" applyAlignment="1">
      <alignment horizontal="center" vertical="center" textRotation="90" wrapText="1"/>
    </xf>
    <xf numFmtId="172" fontId="3" fillId="33" borderId="93" xfId="0" applyNumberFormat="1" applyFont="1" applyFill="1" applyBorder="1" applyAlignment="1" applyProtection="1">
      <alignment/>
      <protection locked="0"/>
    </xf>
    <xf numFmtId="0" fontId="3" fillId="33" borderId="57" xfId="0" applyNumberFormat="1" applyFont="1" applyFill="1" applyBorder="1" applyAlignment="1" applyProtection="1">
      <alignment/>
      <protection locked="0"/>
    </xf>
    <xf numFmtId="2" fontId="3" fillId="33" borderId="57" xfId="0" applyNumberFormat="1" applyFont="1" applyFill="1" applyBorder="1" applyAlignment="1">
      <alignment/>
    </xf>
    <xf numFmtId="2" fontId="3" fillId="33" borderId="74" xfId="0" applyNumberFormat="1" applyFont="1" applyFill="1" applyBorder="1" applyAlignment="1">
      <alignment vertical="center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>
      <alignment horizontal="center"/>
    </xf>
    <xf numFmtId="0" fontId="4" fillId="33" borderId="94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38" fillId="33" borderId="62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95" xfId="0" applyNumberFormat="1" applyFont="1" applyFill="1" applyBorder="1" applyAlignment="1">
      <alignment horizontal="center" vertical="center"/>
    </xf>
    <xf numFmtId="0" fontId="5" fillId="33" borderId="96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7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115</xdr:row>
      <xdr:rowOff>38100</xdr:rowOff>
    </xdr:from>
    <xdr:to>
      <xdr:col>4</xdr:col>
      <xdr:colOff>723900</xdr:colOff>
      <xdr:row>123</xdr:row>
      <xdr:rowOff>85725</xdr:rowOff>
    </xdr:to>
    <xdr:pic>
      <xdr:nvPicPr>
        <xdr:cNvPr id="2" name="Рисунок 0" descr="scan000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8678525"/>
          <a:ext cx="1562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809625</xdr:colOff>
      <xdr:row>4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115</xdr:row>
      <xdr:rowOff>38100</xdr:rowOff>
    </xdr:from>
    <xdr:to>
      <xdr:col>4</xdr:col>
      <xdr:colOff>723900</xdr:colOff>
      <xdr:row>123</xdr:row>
      <xdr:rowOff>85725</xdr:rowOff>
    </xdr:to>
    <xdr:pic>
      <xdr:nvPicPr>
        <xdr:cNvPr id="6" name="Рисунок 0" descr="scan000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8678525"/>
          <a:ext cx="15621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695325</xdr:colOff>
      <xdr:row>4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819150</xdr:colOff>
      <xdr:row>4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28</xdr:row>
      <xdr:rowOff>85725</xdr:rowOff>
    </xdr:from>
    <xdr:to>
      <xdr:col>1</xdr:col>
      <xdr:colOff>2762250</xdr:colOff>
      <xdr:row>36</xdr:row>
      <xdr:rowOff>123825</xdr:rowOff>
    </xdr:to>
    <xdr:pic>
      <xdr:nvPicPr>
        <xdr:cNvPr id="3" name="Рисунок 0" descr="scan000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248275"/>
          <a:ext cx="1581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695325</xdr:colOff>
      <xdr:row>4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9525</xdr:rowOff>
    </xdr:from>
    <xdr:to>
      <xdr:col>1</xdr:col>
      <xdr:colOff>800100</xdr:colOff>
      <xdr:row>4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105</xdr:row>
      <xdr:rowOff>95250</xdr:rowOff>
    </xdr:from>
    <xdr:to>
      <xdr:col>5</xdr:col>
      <xdr:colOff>47625</xdr:colOff>
      <xdr:row>113</xdr:row>
      <xdr:rowOff>133350</xdr:rowOff>
    </xdr:to>
    <xdr:pic>
      <xdr:nvPicPr>
        <xdr:cNvPr id="3" name="Рисунок 0" descr="scan000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8716625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118"/>
  <sheetViews>
    <sheetView view="pageBreakPreview" zoomScaleSheetLayoutView="100" zoomScalePageLayoutView="0" workbookViewId="0" topLeftCell="A4">
      <selection activeCell="P116" sqref="P116"/>
    </sheetView>
  </sheetViews>
  <sheetFormatPr defaultColWidth="9.00390625" defaultRowHeight="12.75"/>
  <cols>
    <col min="1" max="1" width="4.375" style="10" customWidth="1"/>
    <col min="2" max="2" width="20.625" style="10" customWidth="1"/>
    <col min="3" max="3" width="6.625" style="45" customWidth="1"/>
    <col min="4" max="4" width="9.75390625" style="45" customWidth="1"/>
    <col min="5" max="5" width="11.875" style="45" customWidth="1"/>
    <col min="6" max="6" width="17.875" style="45" customWidth="1"/>
    <col min="7" max="7" width="5.25390625" style="10" customWidth="1"/>
    <col min="8" max="8" width="4.875" style="10" hidden="1" customWidth="1"/>
    <col min="9" max="9" width="4.25390625" style="10" hidden="1" customWidth="1"/>
    <col min="10" max="10" width="5.125" style="10" hidden="1" customWidth="1"/>
    <col min="11" max="12" width="4.625" style="10" hidden="1" customWidth="1"/>
    <col min="13" max="13" width="3.75390625" style="10" hidden="1" customWidth="1"/>
    <col min="14" max="14" width="5.125" style="10" hidden="1" customWidth="1"/>
    <col min="15" max="15" width="8.25390625" style="10" customWidth="1"/>
    <col min="16" max="16" width="5.00390625" style="10" customWidth="1"/>
    <col min="17" max="17" width="12.375" style="10" customWidth="1"/>
    <col min="18" max="18" width="7.875" style="10" customWidth="1"/>
    <col min="19" max="19" width="0.12890625" style="10" customWidth="1"/>
    <col min="20" max="16384" width="9.125" style="10" customWidth="1"/>
  </cols>
  <sheetData>
    <row r="1" spans="1:18" ht="18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8">
      <c r="A2" s="201" t="s">
        <v>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1" ht="12.75">
      <c r="A3" s="43"/>
      <c r="B3" s="43"/>
      <c r="C3" s="43"/>
      <c r="D3" s="43"/>
      <c r="E3" s="43"/>
      <c r="F3" s="43" t="s">
        <v>88</v>
      </c>
      <c r="G3" s="43"/>
      <c r="H3" s="43"/>
      <c r="I3" s="43"/>
      <c r="J3" s="43"/>
      <c r="K3" s="43"/>
    </row>
    <row r="4" spans="1:11" ht="18">
      <c r="A4" s="44"/>
      <c r="C4" s="44"/>
      <c r="D4" s="44" t="s">
        <v>36</v>
      </c>
      <c r="E4" s="44"/>
      <c r="F4" s="44"/>
      <c r="G4" s="44"/>
      <c r="H4" s="43"/>
      <c r="I4" s="43"/>
      <c r="J4" s="43"/>
      <c r="K4" s="43"/>
    </row>
    <row r="5" spans="1:11" ht="18">
      <c r="A5" s="44"/>
      <c r="B5" s="44"/>
      <c r="C5" s="44" t="s">
        <v>21</v>
      </c>
      <c r="D5" s="44"/>
      <c r="E5" s="44"/>
      <c r="F5" s="44"/>
      <c r="G5" s="44"/>
      <c r="H5" s="43"/>
      <c r="I5" s="43"/>
      <c r="J5" s="43"/>
      <c r="K5" s="43"/>
    </row>
    <row r="6" spans="1:11" ht="12.75">
      <c r="A6" s="43"/>
      <c r="B6" s="43"/>
      <c r="C6" s="43"/>
      <c r="D6" s="43"/>
      <c r="E6" s="43" t="s">
        <v>37</v>
      </c>
      <c r="F6" s="43"/>
      <c r="G6" s="43"/>
      <c r="H6" s="43"/>
      <c r="I6" s="43"/>
      <c r="J6" s="43"/>
      <c r="K6" s="43"/>
    </row>
    <row r="7" spans="1:11" ht="12.75">
      <c r="A7" s="43"/>
      <c r="B7" s="187"/>
      <c r="C7" s="187"/>
      <c r="D7" s="187"/>
      <c r="E7" s="187"/>
      <c r="F7" s="43"/>
      <c r="G7" s="43"/>
      <c r="H7" s="43"/>
      <c r="I7" s="43"/>
      <c r="J7" s="43"/>
      <c r="K7" s="43"/>
    </row>
    <row r="8" spans="1:17" ht="12.75">
      <c r="A8" s="10" t="s">
        <v>90</v>
      </c>
      <c r="B8" s="187"/>
      <c r="C8" s="187"/>
      <c r="D8" s="187"/>
      <c r="E8" s="187"/>
      <c r="Q8" s="46">
        <v>43260</v>
      </c>
    </row>
    <row r="9" spans="2:6" ht="13.5" thickBot="1">
      <c r="B9" s="47" t="s">
        <v>30</v>
      </c>
      <c r="C9" s="48"/>
      <c r="D9" s="48"/>
      <c r="E9" s="48"/>
      <c r="F9" s="59"/>
    </row>
    <row r="10" spans="1:19" ht="12.75" customHeight="1">
      <c r="A10" s="49"/>
      <c r="B10" s="202" t="s">
        <v>22</v>
      </c>
      <c r="C10" s="190" t="s">
        <v>13</v>
      </c>
      <c r="D10" s="50"/>
      <c r="E10" s="28"/>
      <c r="F10" s="175"/>
      <c r="G10" s="204" t="s">
        <v>0</v>
      </c>
      <c r="H10" s="206" t="s">
        <v>1</v>
      </c>
      <c r="I10" s="206"/>
      <c r="J10" s="207"/>
      <c r="K10" s="208" t="s">
        <v>2</v>
      </c>
      <c r="L10" s="206"/>
      <c r="M10" s="206"/>
      <c r="N10" s="206"/>
      <c r="O10" s="213" t="s">
        <v>19</v>
      </c>
      <c r="P10" s="209" t="s">
        <v>20</v>
      </c>
      <c r="Q10" s="209" t="s">
        <v>3</v>
      </c>
      <c r="R10" s="188" t="s">
        <v>4</v>
      </c>
      <c r="S10" s="211" t="s">
        <v>5</v>
      </c>
    </row>
    <row r="11" spans="1:19" ht="46.5" customHeight="1" thickBot="1">
      <c r="A11" s="51" t="s">
        <v>6</v>
      </c>
      <c r="B11" s="203"/>
      <c r="C11" s="191"/>
      <c r="D11" s="29" t="s">
        <v>14</v>
      </c>
      <c r="E11" s="30" t="s">
        <v>15</v>
      </c>
      <c r="F11" s="176" t="s">
        <v>16</v>
      </c>
      <c r="G11" s="205"/>
      <c r="H11" s="54" t="s">
        <v>7</v>
      </c>
      <c r="I11" s="34" t="s">
        <v>8</v>
      </c>
      <c r="J11" s="32" t="s">
        <v>9</v>
      </c>
      <c r="K11" s="33" t="s">
        <v>7</v>
      </c>
      <c r="L11" s="34" t="s">
        <v>8</v>
      </c>
      <c r="M11" s="34" t="s">
        <v>9</v>
      </c>
      <c r="N11" s="55" t="s">
        <v>10</v>
      </c>
      <c r="O11" s="214"/>
      <c r="P11" s="210"/>
      <c r="Q11" s="210"/>
      <c r="R11" s="189"/>
      <c r="S11" s="212" t="s">
        <v>5</v>
      </c>
    </row>
    <row r="12" spans="1:19" ht="12.75">
      <c r="A12" s="165">
        <v>1</v>
      </c>
      <c r="B12" s="7" t="s">
        <v>52</v>
      </c>
      <c r="C12" s="5" t="s">
        <v>17</v>
      </c>
      <c r="D12" s="5">
        <v>2002</v>
      </c>
      <c r="E12" s="5" t="s">
        <v>12</v>
      </c>
      <c r="F12" s="177" t="s">
        <v>39</v>
      </c>
      <c r="G12" s="172">
        <f>IF(ISTEXT(B12),1," ")</f>
        <v>1</v>
      </c>
      <c r="H12" s="231">
        <v>0</v>
      </c>
      <c r="I12" s="231">
        <v>53</v>
      </c>
      <c r="J12" s="231">
        <v>0</v>
      </c>
      <c r="K12" s="231">
        <v>0</v>
      </c>
      <c r="L12" s="231">
        <v>55</v>
      </c>
      <c r="M12" s="231">
        <v>7</v>
      </c>
      <c r="N12" s="231">
        <v>37</v>
      </c>
      <c r="O12" s="2">
        <f>IF(AND(ISNUMBER(I12),ISNUMBER(L12)),(K12-H12)*60^2+(L12-I12)*60+(M12-J12)+(N12)/100," ")</f>
        <v>127.37</v>
      </c>
      <c r="P12" s="9">
        <v>0</v>
      </c>
      <c r="Q12" s="4">
        <f>IF(ISNUMBER(O12),O12+P12," ")</f>
        <v>127.37</v>
      </c>
      <c r="R12" s="115">
        <f>IF(AND(ISNUMBER(Q12),ISNUMBER(Q13)),MIN(Q12:Q13),IF(ISNUMBER(Q12),Q12,IF(ISNUMBER(Q13),Q13," ")))</f>
        <v>127.37</v>
      </c>
      <c r="S12" s="111"/>
    </row>
    <row r="13" spans="1:19" ht="12.75">
      <c r="A13" s="165">
        <v>26</v>
      </c>
      <c r="B13" s="8" t="str">
        <f>B12</f>
        <v>Яцковский Владислав</v>
      </c>
      <c r="C13" s="6"/>
      <c r="D13" s="6"/>
      <c r="E13" s="6"/>
      <c r="F13" s="178"/>
      <c r="G13" s="172">
        <f>IF(ISTEXT(B12),2," ")</f>
        <v>2</v>
      </c>
      <c r="H13" s="1">
        <v>2</v>
      </c>
      <c r="I13" s="1">
        <v>0</v>
      </c>
      <c r="J13" s="1">
        <v>0</v>
      </c>
      <c r="K13" s="1">
        <v>2</v>
      </c>
      <c r="L13" s="1">
        <v>2</v>
      </c>
      <c r="M13" s="1">
        <v>7</v>
      </c>
      <c r="N13" s="1">
        <v>85</v>
      </c>
      <c r="O13" s="2">
        <f>IF(AND(ISNUMBER(I13),ISNUMBER(L13)),(K13-H13)*60^2+(L13-I13)*60+(M13-J13)+(N13)/100," ")</f>
        <v>127.85</v>
      </c>
      <c r="P13" s="9">
        <v>6</v>
      </c>
      <c r="Q13" s="4">
        <f>IF(ISNUMBER(O13),O13+P13," ")</f>
        <v>133.85</v>
      </c>
      <c r="R13" s="116">
        <f>R12</f>
        <v>127.37</v>
      </c>
      <c r="S13" s="111"/>
    </row>
    <row r="14" spans="1:19" ht="12.75">
      <c r="A14" s="165">
        <v>2</v>
      </c>
      <c r="B14" s="7" t="s">
        <v>54</v>
      </c>
      <c r="C14" s="5">
        <v>1</v>
      </c>
      <c r="D14" s="170">
        <v>2004</v>
      </c>
      <c r="E14" s="170" t="s">
        <v>12</v>
      </c>
      <c r="F14" s="179" t="s">
        <v>68</v>
      </c>
      <c r="G14" s="172">
        <f>IF(ISTEXT(B14),1," ")</f>
        <v>1</v>
      </c>
      <c r="H14" s="1">
        <v>1</v>
      </c>
      <c r="I14" s="1">
        <v>7</v>
      </c>
      <c r="J14" s="1">
        <v>0</v>
      </c>
      <c r="K14" s="1">
        <v>1</v>
      </c>
      <c r="L14" s="1">
        <v>9</v>
      </c>
      <c r="M14" s="1">
        <v>8</v>
      </c>
      <c r="N14" s="1">
        <v>11</v>
      </c>
      <c r="O14" s="2">
        <f>IF(AND(ISNUMBER(I14),ISNUMBER(L14)),(K14-H14)*60^2+(L14-I14)*60+(M14-J14)+(N14)/100," ")</f>
        <v>128.11</v>
      </c>
      <c r="P14" s="9">
        <v>0</v>
      </c>
      <c r="Q14" s="4">
        <f>IF(ISNUMBER(O14),O14+P14," ")</f>
        <v>128.11</v>
      </c>
      <c r="R14" s="115">
        <f>IF(AND(ISNUMBER(Q14),ISNUMBER(Q15)),MIN(Q14:Q15),IF(ISNUMBER(Q14),Q14,IF(ISNUMBER(Q15),Q15," ")))</f>
        <v>128.11</v>
      </c>
      <c r="S14" s="111"/>
    </row>
    <row r="15" spans="1:19" ht="12.75">
      <c r="A15" s="165">
        <v>44</v>
      </c>
      <c r="B15" s="8" t="str">
        <f>B14</f>
        <v>Хотянович Владислав</v>
      </c>
      <c r="C15" s="6"/>
      <c r="D15" s="6"/>
      <c r="E15" s="6"/>
      <c r="F15" s="178"/>
      <c r="G15" s="172">
        <f>IF(ISTEXT(B14),2," ")</f>
        <v>2</v>
      </c>
      <c r="H15" s="1">
        <v>2</v>
      </c>
      <c r="I15" s="1">
        <v>8</v>
      </c>
      <c r="J15" s="1">
        <v>0</v>
      </c>
      <c r="K15" s="1">
        <v>2</v>
      </c>
      <c r="L15" s="1">
        <v>10</v>
      </c>
      <c r="M15" s="1">
        <v>5</v>
      </c>
      <c r="N15" s="1">
        <v>36</v>
      </c>
      <c r="O15" s="2">
        <f>IF(AND(ISNUMBER(I15),ISNUMBER(L15)),(K15-H15)*60^2+(L15-I15)*60+(M15-J15)+(N15)/100," ")</f>
        <v>125.36</v>
      </c>
      <c r="P15" s="9">
        <v>4</v>
      </c>
      <c r="Q15" s="4">
        <f>IF(ISNUMBER(O15),O15+P15," ")</f>
        <v>129.36</v>
      </c>
      <c r="R15" s="116">
        <f>R14</f>
        <v>128.11</v>
      </c>
      <c r="S15" s="111"/>
    </row>
    <row r="16" spans="1:19" ht="12.75">
      <c r="A16" s="165">
        <v>3</v>
      </c>
      <c r="B16" s="171" t="s">
        <v>35</v>
      </c>
      <c r="C16" s="170">
        <v>1</v>
      </c>
      <c r="D16" s="170">
        <v>2004</v>
      </c>
      <c r="E16" s="170" t="s">
        <v>12</v>
      </c>
      <c r="F16" s="179" t="s">
        <v>68</v>
      </c>
      <c r="G16" s="172">
        <f>IF(ISTEXT(B16),1," ")</f>
        <v>1</v>
      </c>
      <c r="H16" s="1">
        <v>1</v>
      </c>
      <c r="I16" s="1">
        <v>3</v>
      </c>
      <c r="J16" s="1">
        <v>0</v>
      </c>
      <c r="K16" s="1">
        <v>1</v>
      </c>
      <c r="L16" s="1">
        <v>5</v>
      </c>
      <c r="M16" s="1">
        <v>12</v>
      </c>
      <c r="N16" s="1">
        <v>49</v>
      </c>
      <c r="O16" s="2">
        <f>IF(AND(ISNUMBER(I16),ISNUMBER(L16)),(K16-H16)*60^2+(L16-I16)*60+(M16-J16)+(N16)/100," ")</f>
        <v>132.49</v>
      </c>
      <c r="P16" s="9">
        <v>0</v>
      </c>
      <c r="Q16" s="4">
        <f>IF(ISNUMBER(O16),O16+P16," ")</f>
        <v>132.49</v>
      </c>
      <c r="R16" s="115">
        <f>IF(AND(ISNUMBER(Q16),ISNUMBER(Q17)),MIN(Q16:Q17),IF(ISNUMBER(Q16),Q16,IF(ISNUMBER(Q17),Q17," ")))</f>
        <v>128.33</v>
      </c>
      <c r="S16" s="110">
        <v>10</v>
      </c>
    </row>
    <row r="17" spans="1:19" ht="12.75">
      <c r="A17" s="165">
        <v>117</v>
      </c>
      <c r="B17" s="8" t="str">
        <f>B16</f>
        <v>Коваленко Денис</v>
      </c>
      <c r="C17" s="6"/>
      <c r="D17" s="6"/>
      <c r="E17" s="6"/>
      <c r="F17" s="178"/>
      <c r="G17" s="172">
        <f>IF(ISTEXT(B16),2," ")</f>
        <v>2</v>
      </c>
      <c r="H17" s="1">
        <v>1</v>
      </c>
      <c r="I17" s="1">
        <v>59</v>
      </c>
      <c r="J17" s="1">
        <v>0</v>
      </c>
      <c r="K17" s="1">
        <v>2</v>
      </c>
      <c r="L17" s="1">
        <v>1</v>
      </c>
      <c r="M17" s="1">
        <v>8</v>
      </c>
      <c r="N17" s="1">
        <v>33</v>
      </c>
      <c r="O17" s="2">
        <f>IF(AND(ISNUMBER(I17),ISNUMBER(L17)),(K17-H17)*60^2+(L17-I17)*60+(M17-J17)+(N17)/100," ")</f>
        <v>128.33</v>
      </c>
      <c r="P17" s="9">
        <v>0</v>
      </c>
      <c r="Q17" s="4">
        <f>IF(ISNUMBER(O17),O17+P17," ")</f>
        <v>128.33</v>
      </c>
      <c r="R17" s="116">
        <f>R16</f>
        <v>128.33</v>
      </c>
      <c r="S17" s="111"/>
    </row>
    <row r="18" spans="1:19" ht="12.75">
      <c r="A18" s="165">
        <v>4</v>
      </c>
      <c r="B18" s="7" t="s">
        <v>40</v>
      </c>
      <c r="C18" s="5">
        <v>2</v>
      </c>
      <c r="D18" s="5">
        <v>2002</v>
      </c>
      <c r="E18" s="5" t="s">
        <v>12</v>
      </c>
      <c r="F18" s="177" t="s">
        <v>39</v>
      </c>
      <c r="G18" s="172">
        <f>IF(ISTEXT(B18),1," ")</f>
        <v>1</v>
      </c>
      <c r="H18" s="1">
        <v>1</v>
      </c>
      <c r="I18" s="1">
        <v>6</v>
      </c>
      <c r="J18" s="1">
        <v>0</v>
      </c>
      <c r="K18" s="1">
        <v>1</v>
      </c>
      <c r="L18" s="1">
        <v>8</v>
      </c>
      <c r="M18" s="1">
        <v>11</v>
      </c>
      <c r="N18" s="1">
        <v>80</v>
      </c>
      <c r="O18" s="2">
        <f>IF(AND(ISNUMBER(I18),ISNUMBER(L18)),(K18-H18)*60^2+(L18-I18)*60+(M18-J18)+(N18)/100," ")</f>
        <v>131.8</v>
      </c>
      <c r="P18" s="9">
        <v>6</v>
      </c>
      <c r="Q18" s="4">
        <f>IF(ISNUMBER(O18),O18+P18," ")</f>
        <v>137.8</v>
      </c>
      <c r="R18" s="115">
        <f>IF(AND(ISNUMBER(Q18),ISNUMBER(Q19)),MIN(Q18:Q19),IF(ISNUMBER(Q18),Q18,IF(ISNUMBER(Q19),Q19," ")))</f>
        <v>129.63</v>
      </c>
      <c r="S18" s="111"/>
    </row>
    <row r="19" spans="1:19" ht="12.75">
      <c r="A19" s="165">
        <v>14</v>
      </c>
      <c r="B19" s="8" t="str">
        <f>B18</f>
        <v>Якимович Егор</v>
      </c>
      <c r="C19" s="6"/>
      <c r="D19" s="6"/>
      <c r="E19" s="6"/>
      <c r="F19" s="178"/>
      <c r="G19" s="172">
        <f>IF(ISTEXT(B18),2," ")</f>
        <v>2</v>
      </c>
      <c r="H19" s="1">
        <v>2</v>
      </c>
      <c r="I19" s="1">
        <v>9</v>
      </c>
      <c r="J19" s="1">
        <v>0</v>
      </c>
      <c r="K19" s="1">
        <v>2</v>
      </c>
      <c r="L19" s="1">
        <v>11</v>
      </c>
      <c r="M19" s="1">
        <v>7</v>
      </c>
      <c r="N19" s="1">
        <v>63</v>
      </c>
      <c r="O19" s="2">
        <f>IF(AND(ISNUMBER(I19),ISNUMBER(L19)),(K19-H19)*60^2+(L19-I19)*60+(M19-J19)+(N19)/100," ")</f>
        <v>127.63</v>
      </c>
      <c r="P19" s="9">
        <v>2</v>
      </c>
      <c r="Q19" s="4">
        <f>IF(ISNUMBER(O19),O19+P19," ")</f>
        <v>129.63</v>
      </c>
      <c r="R19" s="116">
        <f>R18</f>
        <v>129.63</v>
      </c>
      <c r="S19" s="111"/>
    </row>
    <row r="20" spans="1:19" ht="12.75">
      <c r="A20" s="165">
        <v>5</v>
      </c>
      <c r="B20" s="7" t="s">
        <v>34</v>
      </c>
      <c r="C20" s="5" t="s">
        <v>17</v>
      </c>
      <c r="D20" s="5">
        <v>2001</v>
      </c>
      <c r="E20" s="5" t="s">
        <v>11</v>
      </c>
      <c r="F20" s="177" t="s">
        <v>38</v>
      </c>
      <c r="G20" s="172">
        <f>IF(ISTEXT(B20),1," ")</f>
        <v>1</v>
      </c>
      <c r="H20" s="1">
        <v>1</v>
      </c>
      <c r="I20" s="1">
        <v>20</v>
      </c>
      <c r="J20" s="1">
        <v>0</v>
      </c>
      <c r="K20" s="1">
        <v>1</v>
      </c>
      <c r="L20" s="1">
        <v>22</v>
      </c>
      <c r="M20" s="1">
        <v>19</v>
      </c>
      <c r="N20" s="1">
        <v>16</v>
      </c>
      <c r="O20" s="2">
        <f>IF(AND(ISNUMBER(I20),ISNUMBER(L20)),(K20-H20)*60^2+(L20-I20)*60+(M20-J20)+(N20)/100," ")</f>
        <v>139.16</v>
      </c>
      <c r="P20" s="9">
        <v>4</v>
      </c>
      <c r="Q20" s="4">
        <f>IF(ISNUMBER(O20),O20+P20," ")</f>
        <v>143.16</v>
      </c>
      <c r="R20" s="115">
        <f>IF(AND(ISNUMBER(Q20),ISNUMBER(Q21)),MIN(Q20:Q21),IF(ISNUMBER(Q20),Q20,IF(ISNUMBER(Q21),Q21," ")))</f>
        <v>133.44</v>
      </c>
      <c r="S20" s="110">
        <v>22</v>
      </c>
    </row>
    <row r="21" spans="1:19" ht="12.75">
      <c r="A21" s="165">
        <v>3</v>
      </c>
      <c r="B21" s="8" t="str">
        <f>B20</f>
        <v>Петриченко Евгений</v>
      </c>
      <c r="C21" s="6"/>
      <c r="D21" s="6"/>
      <c r="E21" s="6"/>
      <c r="F21" s="178"/>
      <c r="G21" s="172">
        <f>IF(ISTEXT(B20),2," ")</f>
        <v>2</v>
      </c>
      <c r="H21" s="1">
        <v>2</v>
      </c>
      <c r="I21" s="1">
        <v>10</v>
      </c>
      <c r="J21" s="1">
        <v>0</v>
      </c>
      <c r="K21" s="1">
        <v>2</v>
      </c>
      <c r="L21" s="1">
        <v>12</v>
      </c>
      <c r="M21" s="1">
        <v>11</v>
      </c>
      <c r="N21" s="1">
        <v>44</v>
      </c>
      <c r="O21" s="2">
        <f>IF(AND(ISNUMBER(I21),ISNUMBER(L21)),(K21-H21)*60^2+(L21-I21)*60+(M21-J21)+(N21)/100," ")</f>
        <v>131.44</v>
      </c>
      <c r="P21" s="9">
        <v>2</v>
      </c>
      <c r="Q21" s="4">
        <f>IF(ISNUMBER(O21),O21+P21," ")</f>
        <v>133.44</v>
      </c>
      <c r="R21" s="116">
        <f>R20</f>
        <v>133.44</v>
      </c>
      <c r="S21" s="111"/>
    </row>
    <row r="22" spans="1:19" ht="12.75">
      <c r="A22" s="165">
        <v>6</v>
      </c>
      <c r="B22" s="7" t="s">
        <v>57</v>
      </c>
      <c r="C22" s="5" t="s">
        <v>18</v>
      </c>
      <c r="D22" s="5">
        <v>2002</v>
      </c>
      <c r="E22" s="5" t="s">
        <v>12</v>
      </c>
      <c r="F22" s="177" t="s">
        <v>68</v>
      </c>
      <c r="G22" s="172">
        <v>1</v>
      </c>
      <c r="H22" s="1">
        <v>0</v>
      </c>
      <c r="I22" s="1">
        <v>54</v>
      </c>
      <c r="J22" s="1">
        <v>0</v>
      </c>
      <c r="K22" s="1">
        <v>0</v>
      </c>
      <c r="L22" s="1">
        <v>56</v>
      </c>
      <c r="M22" s="1">
        <v>19</v>
      </c>
      <c r="N22" s="1">
        <v>39</v>
      </c>
      <c r="O22" s="2">
        <f>IF(AND(ISNUMBER(I22),ISNUMBER(L22)),(K22-H22)*60^2+(L22-I22)*60+(M22-J22)+(N22)/100," ")</f>
        <v>139.39</v>
      </c>
      <c r="P22" s="9">
        <v>0</v>
      </c>
      <c r="Q22" s="4">
        <f>IF(ISNUMBER(O22),O22+P22," ")</f>
        <v>139.39</v>
      </c>
      <c r="R22" s="115">
        <f>IF(AND(ISNUMBER(Q22),ISNUMBER(Q23)),MIN(Q22:Q23),IF(ISNUMBER(Q22),Q22,IF(ISNUMBER(Q23),Q23," ")))</f>
        <v>136.18</v>
      </c>
      <c r="S22" s="111"/>
    </row>
    <row r="23" spans="1:19" ht="12.75">
      <c r="A23" s="165">
        <v>95</v>
      </c>
      <c r="B23" s="8" t="str">
        <f>B22</f>
        <v>Расолько Матвей</v>
      </c>
      <c r="C23" s="6"/>
      <c r="D23" s="6"/>
      <c r="E23" s="6"/>
      <c r="F23" s="178"/>
      <c r="G23" s="172">
        <v>2</v>
      </c>
      <c r="H23" s="1">
        <v>1</v>
      </c>
      <c r="I23" s="1">
        <v>55</v>
      </c>
      <c r="J23" s="1">
        <v>0</v>
      </c>
      <c r="K23" s="1">
        <v>1</v>
      </c>
      <c r="L23" s="1">
        <v>57</v>
      </c>
      <c r="M23" s="1">
        <v>16</v>
      </c>
      <c r="N23" s="1">
        <v>18</v>
      </c>
      <c r="O23" s="2">
        <f>IF(AND(ISNUMBER(I23),ISNUMBER(L23)),(K23-H23)*60^2+(L23-I23)*60+(M23-J23)+(N23)/100," ")</f>
        <v>136.18</v>
      </c>
      <c r="P23" s="9">
        <v>0</v>
      </c>
      <c r="Q23" s="4">
        <f>IF(ISNUMBER(O23),O23+P23," ")</f>
        <v>136.18</v>
      </c>
      <c r="R23" s="116">
        <f>R22</f>
        <v>136.18</v>
      </c>
      <c r="S23" s="111"/>
    </row>
    <row r="24" spans="1:19" ht="12.75">
      <c r="A24" s="165">
        <v>7</v>
      </c>
      <c r="B24" s="7" t="s">
        <v>53</v>
      </c>
      <c r="C24" s="5">
        <v>2</v>
      </c>
      <c r="D24" s="5">
        <v>2003</v>
      </c>
      <c r="E24" s="5" t="s">
        <v>12</v>
      </c>
      <c r="F24" s="177" t="s">
        <v>39</v>
      </c>
      <c r="G24" s="172">
        <f>IF(ISTEXT(B24),1," ")</f>
        <v>1</v>
      </c>
      <c r="H24" s="1">
        <v>1</v>
      </c>
      <c r="I24" s="1">
        <v>5</v>
      </c>
      <c r="J24" s="1">
        <v>0</v>
      </c>
      <c r="K24" s="1">
        <v>1</v>
      </c>
      <c r="L24" s="1">
        <v>7</v>
      </c>
      <c r="M24" s="1">
        <v>16</v>
      </c>
      <c r="N24" s="1">
        <v>6</v>
      </c>
      <c r="O24" s="2">
        <f>IF(AND(ISNUMBER(I24),ISNUMBER(L24)),(K24-H24)*60^2+(L24-I24)*60+(M24-J24)+(N24)/100," ")</f>
        <v>136.06</v>
      </c>
      <c r="P24" s="9">
        <v>2</v>
      </c>
      <c r="Q24" s="4">
        <f>IF(ISNUMBER(O24),O24+P24," ")</f>
        <v>138.06</v>
      </c>
      <c r="R24" s="115">
        <f>IF(AND(ISNUMBER(Q24),ISNUMBER(Q25)),MIN(Q24:Q25),IF(ISNUMBER(Q24),Q24,IF(ISNUMBER(Q25),Q25," ")))</f>
        <v>138.06</v>
      </c>
      <c r="S24" s="111"/>
    </row>
    <row r="25" spans="1:19" ht="12.75">
      <c r="A25" s="165">
        <v>99</v>
      </c>
      <c r="B25" s="8" t="str">
        <f>B24</f>
        <v>Медведев Глеб</v>
      </c>
      <c r="C25" s="6"/>
      <c r="D25" s="6"/>
      <c r="E25" s="6"/>
      <c r="F25" s="178"/>
      <c r="G25" s="172">
        <f>IF(ISTEXT(B24),2," ")</f>
        <v>2</v>
      </c>
      <c r="H25" s="1">
        <v>2</v>
      </c>
      <c r="I25" s="1">
        <v>1</v>
      </c>
      <c r="J25" s="1">
        <v>0</v>
      </c>
      <c r="K25" s="1">
        <v>2</v>
      </c>
      <c r="L25" s="1">
        <v>3</v>
      </c>
      <c r="M25" s="1">
        <v>13</v>
      </c>
      <c r="N25" s="1">
        <v>81</v>
      </c>
      <c r="O25" s="2">
        <f>IF(AND(ISNUMBER(I25),ISNUMBER(L25)),(K25-H25)*60^2+(L25-I25)*60+(M25-J25)+(N25)/100," ")</f>
        <v>133.81</v>
      </c>
      <c r="P25" s="9">
        <v>8</v>
      </c>
      <c r="Q25" s="4">
        <f>IF(ISNUMBER(O25),O25+P25," ")</f>
        <v>141.81</v>
      </c>
      <c r="R25" s="116">
        <f>R24</f>
        <v>138.06</v>
      </c>
      <c r="S25" s="111"/>
    </row>
    <row r="26" spans="1:19" ht="12.75">
      <c r="A26" s="165">
        <v>8</v>
      </c>
      <c r="B26" s="7" t="s">
        <v>55</v>
      </c>
      <c r="C26" s="5" t="s">
        <v>18</v>
      </c>
      <c r="D26" s="5">
        <v>2003</v>
      </c>
      <c r="E26" s="5" t="s">
        <v>12</v>
      </c>
      <c r="F26" s="177" t="s">
        <v>68</v>
      </c>
      <c r="G26" s="172">
        <v>1</v>
      </c>
      <c r="H26" s="1">
        <v>0</v>
      </c>
      <c r="I26" s="1">
        <v>21</v>
      </c>
      <c r="J26" s="1">
        <v>0</v>
      </c>
      <c r="K26" s="1">
        <v>0</v>
      </c>
      <c r="L26" s="1">
        <v>23</v>
      </c>
      <c r="M26" s="1">
        <v>25</v>
      </c>
      <c r="N26" s="1">
        <v>83</v>
      </c>
      <c r="O26" s="2">
        <f>IF(AND(ISNUMBER(I26),ISNUMBER(L26)),(K26-H26)*60^2+(L26-I26)*60+(M26-J26)+(N26)/100," ")</f>
        <v>145.83</v>
      </c>
      <c r="P26" s="9">
        <v>0</v>
      </c>
      <c r="Q26" s="4">
        <f>IF(ISNUMBER(O26),O26+P26," ")</f>
        <v>145.83</v>
      </c>
      <c r="R26" s="115">
        <f>IF(AND(ISNUMBER(Q26),ISNUMBER(Q27)),MIN(Q26:Q27),IF(ISNUMBER(Q26),Q26,IF(ISNUMBER(Q27),Q27," ")))</f>
        <v>140.35</v>
      </c>
      <c r="S26" s="111"/>
    </row>
    <row r="27" spans="1:19" ht="12.75">
      <c r="A27" s="165">
        <v>146</v>
      </c>
      <c r="B27" s="8" t="str">
        <f>B26</f>
        <v>Нагорный Александр</v>
      </c>
      <c r="C27" s="6"/>
      <c r="D27" s="6"/>
      <c r="E27" s="6"/>
      <c r="F27" s="178"/>
      <c r="G27" s="172">
        <v>2</v>
      </c>
      <c r="H27" s="1">
        <v>1</v>
      </c>
      <c r="I27" s="1">
        <v>23</v>
      </c>
      <c r="J27" s="1">
        <v>0</v>
      </c>
      <c r="K27" s="1">
        <v>1</v>
      </c>
      <c r="L27" s="1">
        <v>25</v>
      </c>
      <c r="M27" s="1">
        <v>20</v>
      </c>
      <c r="N27" s="1">
        <v>35</v>
      </c>
      <c r="O27" s="2">
        <f>IF(AND(ISNUMBER(I27),ISNUMBER(L27)),(K27-H27)*60^2+(L27-I27)*60+(M27-J27)+(N27)/100," ")</f>
        <v>140.35</v>
      </c>
      <c r="P27" s="9">
        <v>0</v>
      </c>
      <c r="Q27" s="4">
        <f>IF(ISNUMBER(O27),O27+P27," ")</f>
        <v>140.35</v>
      </c>
      <c r="R27" s="116">
        <f>R26</f>
        <v>140.35</v>
      </c>
      <c r="S27" s="111"/>
    </row>
    <row r="28" spans="1:19" ht="12.75">
      <c r="A28" s="165">
        <v>9</v>
      </c>
      <c r="B28" s="7" t="s">
        <v>56</v>
      </c>
      <c r="C28" s="5" t="s">
        <v>18</v>
      </c>
      <c r="D28" s="5">
        <v>2004</v>
      </c>
      <c r="E28" s="5" t="s">
        <v>12</v>
      </c>
      <c r="F28" s="177" t="s">
        <v>68</v>
      </c>
      <c r="G28" s="172">
        <f>IF(ISTEXT(B28),1," ")</f>
        <v>1</v>
      </c>
      <c r="H28" s="1">
        <v>0</v>
      </c>
      <c r="I28" s="1">
        <v>52</v>
      </c>
      <c r="J28" s="1">
        <v>0</v>
      </c>
      <c r="K28" s="1">
        <v>0</v>
      </c>
      <c r="L28" s="1">
        <v>54</v>
      </c>
      <c r="M28" s="1">
        <v>21</v>
      </c>
      <c r="N28" s="1">
        <v>66</v>
      </c>
      <c r="O28" s="2">
        <f>IF(AND(ISNUMBER(I28),ISNUMBER(L28)),(K28-H28)*60^2+(L28-I28)*60+(M28-J28)+(N28)/100," ")</f>
        <v>141.66</v>
      </c>
      <c r="P28" s="9">
        <v>0</v>
      </c>
      <c r="Q28" s="4">
        <f>IF(ISNUMBER(O28),O28+P28," ")</f>
        <v>141.66</v>
      </c>
      <c r="R28" s="115">
        <f>IF(AND(ISNUMBER(Q28),ISNUMBER(Q29)),MIN(Q28:Q29),IF(ISNUMBER(Q28),Q28,IF(ISNUMBER(Q29),Q29," ")))</f>
        <v>141.66</v>
      </c>
      <c r="S28" s="111"/>
    </row>
    <row r="29" spans="1:19" ht="12.75">
      <c r="A29" s="165">
        <v>20</v>
      </c>
      <c r="B29" s="8" t="str">
        <f>B28</f>
        <v>Гуревич Дмитрий</v>
      </c>
      <c r="C29" s="6"/>
      <c r="D29" s="6"/>
      <c r="E29" s="6"/>
      <c r="F29" s="178"/>
      <c r="G29" s="172">
        <f>IF(ISTEXT(B28),2," ")</f>
        <v>2</v>
      </c>
      <c r="H29" s="1">
        <v>1</v>
      </c>
      <c r="I29" s="1">
        <v>50</v>
      </c>
      <c r="J29" s="1">
        <v>0</v>
      </c>
      <c r="K29" s="1">
        <v>1</v>
      </c>
      <c r="L29" s="1">
        <v>52</v>
      </c>
      <c r="M29" s="1">
        <v>30</v>
      </c>
      <c r="N29" s="1">
        <v>48</v>
      </c>
      <c r="O29" s="2">
        <f>IF(AND(ISNUMBER(I29),ISNUMBER(L29)),(K29-H29)*60^2+(L29-I29)*60+(M29-J29)+(N29)/100," ")</f>
        <v>150.48</v>
      </c>
      <c r="P29" s="9">
        <v>2</v>
      </c>
      <c r="Q29" s="4">
        <f>IF(ISNUMBER(O29),O29+P29," ")</f>
        <v>152.48</v>
      </c>
      <c r="R29" s="116">
        <f>R28</f>
        <v>141.66</v>
      </c>
      <c r="S29" s="111"/>
    </row>
    <row r="30" spans="1:19" ht="12.75">
      <c r="A30" s="165">
        <v>10</v>
      </c>
      <c r="B30" s="7" t="s">
        <v>72</v>
      </c>
      <c r="C30" s="5" t="s">
        <v>18</v>
      </c>
      <c r="D30" s="5">
        <v>2006</v>
      </c>
      <c r="E30" s="5" t="s">
        <v>12</v>
      </c>
      <c r="F30" s="177" t="s">
        <v>68</v>
      </c>
      <c r="G30" s="172">
        <v>1</v>
      </c>
      <c r="H30" s="1">
        <v>0</v>
      </c>
      <c r="I30" s="1">
        <v>14</v>
      </c>
      <c r="J30" s="1">
        <v>0</v>
      </c>
      <c r="K30" s="1">
        <v>0</v>
      </c>
      <c r="L30" s="1">
        <v>16</v>
      </c>
      <c r="M30" s="1">
        <v>30</v>
      </c>
      <c r="N30" s="1">
        <v>0</v>
      </c>
      <c r="O30" s="2">
        <f>IF(AND(ISNUMBER(I30),ISNUMBER(L30)),(K30-H30)*60^2+(L30-I30)*60+(M30-J30)+(N30)/100," ")</f>
        <v>150</v>
      </c>
      <c r="P30" s="9">
        <v>0</v>
      </c>
      <c r="Q30" s="4">
        <f>IF(ISNUMBER(O30),O30+P30," ")</f>
        <v>150</v>
      </c>
      <c r="R30" s="115">
        <f>IF(AND(ISNUMBER(Q30),ISNUMBER(Q31)),MIN(Q30:Q31),IF(ISNUMBER(Q30),Q30,IF(ISNUMBER(Q31),Q31," ")))</f>
        <v>150</v>
      </c>
      <c r="S30" s="111"/>
    </row>
    <row r="31" spans="1:19" ht="12.75">
      <c r="A31" s="165">
        <v>141</v>
      </c>
      <c r="B31" s="8" t="str">
        <f>B30</f>
        <v>Факеев Вадим</v>
      </c>
      <c r="C31" s="6"/>
      <c r="D31" s="6"/>
      <c r="E31" s="6"/>
      <c r="F31" s="178"/>
      <c r="G31" s="172">
        <v>2</v>
      </c>
      <c r="H31" s="1">
        <v>1</v>
      </c>
      <c r="I31" s="1">
        <v>15</v>
      </c>
      <c r="J31" s="1">
        <v>0</v>
      </c>
      <c r="K31" s="1">
        <v>1</v>
      </c>
      <c r="L31" s="1">
        <v>17</v>
      </c>
      <c r="M31" s="1">
        <v>30</v>
      </c>
      <c r="N31" s="1">
        <v>36</v>
      </c>
      <c r="O31" s="2">
        <f>IF(AND(ISNUMBER(I31),ISNUMBER(L31)),(K31-H31)*60^2+(L31-I31)*60+(M31-J31)+(N31)/100," ")</f>
        <v>150.36</v>
      </c>
      <c r="P31" s="9">
        <v>4</v>
      </c>
      <c r="Q31" s="4">
        <f>IF(ISNUMBER(O31),O31+P31," ")</f>
        <v>154.36</v>
      </c>
      <c r="R31" s="116">
        <f>R30</f>
        <v>150</v>
      </c>
      <c r="S31" s="111"/>
    </row>
    <row r="32" spans="1:19" ht="12.75">
      <c r="A32" s="165">
        <v>11</v>
      </c>
      <c r="B32" s="7" t="s">
        <v>63</v>
      </c>
      <c r="C32" s="5" t="s">
        <v>18</v>
      </c>
      <c r="D32" s="5">
        <v>2005</v>
      </c>
      <c r="E32" s="5" t="s">
        <v>12</v>
      </c>
      <c r="F32" s="177" t="s">
        <v>64</v>
      </c>
      <c r="G32" s="172">
        <v>1</v>
      </c>
      <c r="H32" s="1">
        <v>0</v>
      </c>
      <c r="I32" s="1">
        <v>29</v>
      </c>
      <c r="J32" s="1">
        <v>0</v>
      </c>
      <c r="K32" s="1">
        <v>0</v>
      </c>
      <c r="L32" s="1">
        <v>31</v>
      </c>
      <c r="M32" s="1">
        <v>26</v>
      </c>
      <c r="N32" s="1">
        <v>43</v>
      </c>
      <c r="O32" s="2">
        <f>IF(AND(ISNUMBER(I32),ISNUMBER(L32)),(K32-H32)*60^2+(L32-I32)*60+(M32-J32)+(N32)/100," ")</f>
        <v>146.43</v>
      </c>
      <c r="P32" s="9">
        <v>6</v>
      </c>
      <c r="Q32" s="4">
        <f>IF(ISNUMBER(O32),O32+P32," ")</f>
        <v>152.43</v>
      </c>
      <c r="R32" s="115">
        <f>IF(AND(ISNUMBER(Q32),ISNUMBER(Q33)),MIN(Q32:Q33),IF(ISNUMBER(Q32),Q32,IF(ISNUMBER(Q33),Q33," ")))</f>
        <v>152.43</v>
      </c>
      <c r="S32" s="111"/>
    </row>
    <row r="33" spans="1:19" ht="12.75">
      <c r="A33" s="165">
        <v>47</v>
      </c>
      <c r="B33" s="8" t="str">
        <f>B32</f>
        <v>Романовский Иван </v>
      </c>
      <c r="C33" s="6"/>
      <c r="D33" s="6"/>
      <c r="E33" s="6"/>
      <c r="F33" s="178"/>
      <c r="G33" s="172">
        <v>2</v>
      </c>
      <c r="H33" s="1">
        <v>1</v>
      </c>
      <c r="I33" s="1">
        <v>30</v>
      </c>
      <c r="J33" s="1">
        <v>0</v>
      </c>
      <c r="K33" s="1">
        <v>1</v>
      </c>
      <c r="L33" s="1">
        <v>32</v>
      </c>
      <c r="M33" s="1">
        <v>30</v>
      </c>
      <c r="N33" s="1">
        <v>24</v>
      </c>
      <c r="O33" s="2">
        <f>IF(AND(ISNUMBER(I33),ISNUMBER(L33)),(K33-H33)*60^2+(L33-I33)*60+(M33-J33)+(N33)/100," ")</f>
        <v>150.24</v>
      </c>
      <c r="P33" s="9">
        <v>8</v>
      </c>
      <c r="Q33" s="4">
        <f>IF(ISNUMBER(O33),O33+P33," ")</f>
        <v>158.24</v>
      </c>
      <c r="R33" s="116">
        <f>R32</f>
        <v>152.43</v>
      </c>
      <c r="S33" s="111"/>
    </row>
    <row r="34" spans="1:19" ht="12.75">
      <c r="A34" s="165">
        <v>12</v>
      </c>
      <c r="B34" s="7" t="s">
        <v>58</v>
      </c>
      <c r="C34" s="5" t="s">
        <v>18</v>
      </c>
      <c r="D34" s="5">
        <v>2005</v>
      </c>
      <c r="E34" s="5" t="s">
        <v>12</v>
      </c>
      <c r="F34" s="177" t="s">
        <v>68</v>
      </c>
      <c r="G34" s="172">
        <v>1</v>
      </c>
      <c r="H34" s="1">
        <v>0</v>
      </c>
      <c r="I34" s="1">
        <v>33</v>
      </c>
      <c r="J34" s="1">
        <v>0</v>
      </c>
      <c r="K34" s="1">
        <v>0</v>
      </c>
      <c r="L34" s="1">
        <v>35</v>
      </c>
      <c r="M34" s="1">
        <v>38</v>
      </c>
      <c r="N34" s="1">
        <v>46</v>
      </c>
      <c r="O34" s="2">
        <f>IF(AND(ISNUMBER(I34),ISNUMBER(L34)),(K34-H34)*60^2+(L34-I34)*60+(M34-J34)+(N34)/100," ")</f>
        <v>158.46</v>
      </c>
      <c r="P34" s="9">
        <v>0</v>
      </c>
      <c r="Q34" s="4">
        <f>IF(ISNUMBER(O34),O34+P34," ")</f>
        <v>158.46</v>
      </c>
      <c r="R34" s="115">
        <f>IF(AND(ISNUMBER(Q34),ISNUMBER(Q35)),MIN(Q34:Q35),IF(ISNUMBER(Q34),Q34,IF(ISNUMBER(Q35),Q35," ")))</f>
        <v>158.46</v>
      </c>
      <c r="S34" s="111"/>
    </row>
    <row r="35" spans="1:19" ht="12.75">
      <c r="A35" s="165">
        <v>68</v>
      </c>
      <c r="B35" s="8" t="str">
        <f>B34</f>
        <v>Курец Максим</v>
      </c>
      <c r="C35" s="6"/>
      <c r="D35" s="6"/>
      <c r="E35" s="6"/>
      <c r="F35" s="178"/>
      <c r="G35" s="172">
        <v>2</v>
      </c>
      <c r="H35" s="1">
        <v>1</v>
      </c>
      <c r="I35" s="1">
        <v>28</v>
      </c>
      <c r="J35" s="1">
        <v>0</v>
      </c>
      <c r="K35" s="1">
        <v>1</v>
      </c>
      <c r="L35" s="1">
        <v>30</v>
      </c>
      <c r="M35" s="1">
        <v>37</v>
      </c>
      <c r="N35" s="1">
        <v>85</v>
      </c>
      <c r="O35" s="2">
        <f>IF(AND(ISNUMBER(I35),ISNUMBER(L35)),(K35-H35)*60^2+(L35-I35)*60+(M35-J35)+(N35)/100," ")</f>
        <v>157.85</v>
      </c>
      <c r="P35" s="9">
        <v>2</v>
      </c>
      <c r="Q35" s="4">
        <f>IF(ISNUMBER(O35),O35+P35," ")</f>
        <v>159.85</v>
      </c>
      <c r="R35" s="116">
        <f>R34</f>
        <v>158.46</v>
      </c>
      <c r="S35" s="111"/>
    </row>
    <row r="36" spans="1:19" ht="12.75">
      <c r="A36" s="165">
        <v>13</v>
      </c>
      <c r="B36" s="7" t="s">
        <v>41</v>
      </c>
      <c r="C36" s="5" t="s">
        <v>18</v>
      </c>
      <c r="D36" s="5">
        <v>2006</v>
      </c>
      <c r="E36" s="5" t="s">
        <v>11</v>
      </c>
      <c r="F36" s="177" t="s">
        <v>38</v>
      </c>
      <c r="G36" s="172">
        <f>IF(ISTEXT(B36),1," ")</f>
        <v>1</v>
      </c>
      <c r="H36" s="1">
        <v>0</v>
      </c>
      <c r="I36" s="1">
        <v>13</v>
      </c>
      <c r="J36" s="1">
        <v>0</v>
      </c>
      <c r="K36" s="1">
        <v>0</v>
      </c>
      <c r="L36" s="1">
        <v>15</v>
      </c>
      <c r="M36" s="1">
        <v>44</v>
      </c>
      <c r="N36" s="1">
        <v>41</v>
      </c>
      <c r="O36" s="2">
        <f>IF(AND(ISNUMBER(I36),ISNUMBER(L36)),(K36-H36)*60^2+(L36-I36)*60+(M36-J36)+(N36)/100," ")</f>
        <v>164.41</v>
      </c>
      <c r="P36" s="9">
        <v>0</v>
      </c>
      <c r="Q36" s="4">
        <f>IF(ISNUMBER(O36),O36+P36," ")</f>
        <v>164.41</v>
      </c>
      <c r="R36" s="115">
        <f>IF(AND(ISNUMBER(Q36),ISNUMBER(Q37)),MIN(Q36:Q37),IF(ISNUMBER(Q36),Q36,IF(ISNUMBER(Q37),Q37," ")))</f>
        <v>164.41</v>
      </c>
      <c r="S36" s="110">
        <v>15</v>
      </c>
    </row>
    <row r="37" spans="1:19" ht="12.75">
      <c r="A37" s="165">
        <v>109</v>
      </c>
      <c r="B37" s="8" t="str">
        <f>B36</f>
        <v>Хмель Иван</v>
      </c>
      <c r="C37" s="6"/>
      <c r="D37" s="6"/>
      <c r="E37" s="6"/>
      <c r="F37" s="178"/>
      <c r="G37" s="172">
        <f>IF(ISTEXT(B36),2," ")</f>
        <v>2</v>
      </c>
      <c r="H37" s="1">
        <v>1</v>
      </c>
      <c r="I37" s="1">
        <v>0</v>
      </c>
      <c r="J37" s="1">
        <v>0</v>
      </c>
      <c r="K37" s="1">
        <v>1</v>
      </c>
      <c r="L37" s="1">
        <v>2</v>
      </c>
      <c r="M37" s="1">
        <v>42</v>
      </c>
      <c r="N37" s="1">
        <v>43</v>
      </c>
      <c r="O37" s="2">
        <f>IF(AND(ISNUMBER(I37),ISNUMBER(L37)),(K37-H37)*60^2+(L37-I37)*60+(M37-J37)+(N37)/100," ")</f>
        <v>162.43</v>
      </c>
      <c r="P37" s="9">
        <v>2</v>
      </c>
      <c r="Q37" s="4">
        <f>IF(ISNUMBER(O37),O37+P37," ")</f>
        <v>164.43</v>
      </c>
      <c r="R37" s="116">
        <f>R36</f>
        <v>164.41</v>
      </c>
      <c r="S37" s="111"/>
    </row>
    <row r="38" spans="1:19" ht="12.75">
      <c r="A38" s="165">
        <v>14</v>
      </c>
      <c r="B38" s="7" t="s">
        <v>70</v>
      </c>
      <c r="C38" s="5" t="s">
        <v>18</v>
      </c>
      <c r="D38" s="5">
        <v>2001</v>
      </c>
      <c r="E38" s="5" t="s">
        <v>11</v>
      </c>
      <c r="F38" s="177" t="s">
        <v>38</v>
      </c>
      <c r="G38" s="172">
        <f>IF(ISTEXT(B38),1," ")</f>
        <v>1</v>
      </c>
      <c r="H38" s="1">
        <v>0</v>
      </c>
      <c r="I38" s="1">
        <v>45</v>
      </c>
      <c r="J38" s="1">
        <v>0</v>
      </c>
      <c r="K38" s="1">
        <v>0</v>
      </c>
      <c r="L38" s="1">
        <v>48</v>
      </c>
      <c r="M38" s="1">
        <v>45</v>
      </c>
      <c r="N38" s="1">
        <v>13</v>
      </c>
      <c r="O38" s="2">
        <f>IF(AND(ISNUMBER(I38),ISNUMBER(L38)),(K38-H38)*60^2+(L38-I38)*60+(M38-J38)+(N38)/100," ")</f>
        <v>225.13</v>
      </c>
      <c r="P38" s="9">
        <v>54</v>
      </c>
      <c r="Q38" s="4">
        <f>IF(ISNUMBER(O38),O38+P38," ")</f>
        <v>279.13</v>
      </c>
      <c r="R38" s="115">
        <f>IF(AND(ISNUMBER(Q38),ISNUMBER(Q39)),MIN(Q38:Q39),IF(ISNUMBER(Q38),Q38,IF(ISNUMBER(Q39),Q39," ")))</f>
        <v>168.4</v>
      </c>
      <c r="S38" s="110">
        <v>14</v>
      </c>
    </row>
    <row r="39" spans="1:19" ht="12.75">
      <c r="A39" s="165">
        <v>182</v>
      </c>
      <c r="B39" s="8" t="str">
        <f>B38</f>
        <v>Дакуто Владислав</v>
      </c>
      <c r="C39" s="6"/>
      <c r="D39" s="6"/>
      <c r="E39" s="6"/>
      <c r="F39" s="178"/>
      <c r="G39" s="172">
        <f>IF(ISTEXT(B38),2," ")</f>
        <v>2</v>
      </c>
      <c r="H39" s="1">
        <v>1</v>
      </c>
      <c r="I39" s="1">
        <v>19</v>
      </c>
      <c r="J39" s="1">
        <v>0</v>
      </c>
      <c r="K39" s="1">
        <v>1</v>
      </c>
      <c r="L39" s="1">
        <v>21</v>
      </c>
      <c r="M39" s="1">
        <v>42</v>
      </c>
      <c r="N39" s="1">
        <v>40</v>
      </c>
      <c r="O39" s="2">
        <f>IF(AND(ISNUMBER(I39),ISNUMBER(L39)),(K39-H39)*60^2+(L39-I39)*60+(M39-J39)+(N39)/100," ")</f>
        <v>162.4</v>
      </c>
      <c r="P39" s="9">
        <v>6</v>
      </c>
      <c r="Q39" s="4">
        <f>IF(ISNUMBER(O39),O39+P39," ")</f>
        <v>168.4</v>
      </c>
      <c r="R39" s="116">
        <f>R38</f>
        <v>168.4</v>
      </c>
      <c r="S39" s="111"/>
    </row>
    <row r="40" spans="1:19" ht="12.75">
      <c r="A40" s="165">
        <v>15</v>
      </c>
      <c r="B40" s="7" t="s">
        <v>61</v>
      </c>
      <c r="C40" s="5" t="s">
        <v>18</v>
      </c>
      <c r="D40" s="5">
        <v>2004</v>
      </c>
      <c r="E40" s="5" t="s">
        <v>11</v>
      </c>
      <c r="F40" s="177" t="s">
        <v>38</v>
      </c>
      <c r="G40" s="172">
        <v>1</v>
      </c>
      <c r="H40" s="1">
        <v>0</v>
      </c>
      <c r="I40" s="1">
        <v>20</v>
      </c>
      <c r="J40" s="1">
        <v>0</v>
      </c>
      <c r="K40" s="1">
        <v>0</v>
      </c>
      <c r="L40" s="1">
        <v>22</v>
      </c>
      <c r="M40" s="1">
        <v>48</v>
      </c>
      <c r="N40" s="1">
        <v>22</v>
      </c>
      <c r="O40" s="2">
        <f>IF(AND(ISNUMBER(I40),ISNUMBER(L40)),(K40-H40)*60^2+(L40-I40)*60+(M40-J40)+(N40)/100," ")</f>
        <v>168.22</v>
      </c>
      <c r="P40" s="9">
        <v>6</v>
      </c>
      <c r="Q40" s="4">
        <f>IF(ISNUMBER(O40),O40+P40," ")</f>
        <v>174.22</v>
      </c>
      <c r="R40" s="115">
        <f>IF(AND(ISNUMBER(Q40),ISNUMBER(Q41)),MIN(Q40:Q41),IF(ISNUMBER(Q40),Q40,IF(ISNUMBER(Q41),Q41," ")))</f>
        <v>172.38</v>
      </c>
      <c r="S40" s="111"/>
    </row>
    <row r="41" spans="1:19" ht="12.75">
      <c r="A41" s="165">
        <v>61</v>
      </c>
      <c r="B41" s="8" t="str">
        <f>B40</f>
        <v>Соболь Егор</v>
      </c>
      <c r="C41" s="6"/>
      <c r="D41" s="6"/>
      <c r="E41" s="6"/>
      <c r="F41" s="178"/>
      <c r="G41" s="172">
        <v>2</v>
      </c>
      <c r="H41" s="1">
        <v>1</v>
      </c>
      <c r="I41" s="1">
        <v>17</v>
      </c>
      <c r="J41" s="1">
        <v>0</v>
      </c>
      <c r="K41" s="1">
        <v>1</v>
      </c>
      <c r="L41" s="1">
        <v>19</v>
      </c>
      <c r="M41" s="1">
        <v>52</v>
      </c>
      <c r="N41" s="1">
        <v>38</v>
      </c>
      <c r="O41" s="2">
        <f>IF(AND(ISNUMBER(I41),ISNUMBER(L41)),(K41-H41)*60^2+(L41-I41)*60+(M41-J41)+(N41)/100," ")</f>
        <v>172.38</v>
      </c>
      <c r="P41" s="9">
        <v>0</v>
      </c>
      <c r="Q41" s="4">
        <f>IF(ISNUMBER(O41),O41+P41," ")</f>
        <v>172.38</v>
      </c>
      <c r="R41" s="116">
        <f>R40</f>
        <v>172.38</v>
      </c>
      <c r="S41" s="111"/>
    </row>
    <row r="42" spans="1:19" ht="12.75">
      <c r="A42" s="165">
        <v>16</v>
      </c>
      <c r="B42" s="7" t="s">
        <v>66</v>
      </c>
      <c r="C42" s="5" t="s">
        <v>18</v>
      </c>
      <c r="D42" s="5">
        <v>2000</v>
      </c>
      <c r="E42" s="5" t="s">
        <v>12</v>
      </c>
      <c r="F42" s="177" t="s">
        <v>64</v>
      </c>
      <c r="G42" s="172">
        <f>IF(ISTEXT(B42),1," ")</f>
        <v>1</v>
      </c>
      <c r="H42" s="1">
        <v>0</v>
      </c>
      <c r="I42" s="1">
        <v>35</v>
      </c>
      <c r="J42" s="1">
        <v>0</v>
      </c>
      <c r="K42" s="1">
        <v>0</v>
      </c>
      <c r="L42" s="1">
        <v>37</v>
      </c>
      <c r="M42" s="1">
        <v>56</v>
      </c>
      <c r="N42" s="1">
        <v>66</v>
      </c>
      <c r="O42" s="2">
        <f>IF(AND(ISNUMBER(I42),ISNUMBER(L42)),(K42-H42)*60^2+(L42-I42)*60+(M42-J42)+(N42)/100," ")</f>
        <v>176.66</v>
      </c>
      <c r="P42" s="9">
        <v>4</v>
      </c>
      <c r="Q42" s="4">
        <f>IF(ISNUMBER(O42),O42+P42," ")</f>
        <v>180.66</v>
      </c>
      <c r="R42" s="115">
        <f>IF(AND(ISNUMBER(Q42),ISNUMBER(Q43)),MIN(Q42:Q43),IF(ISNUMBER(Q42),Q42,IF(ISNUMBER(Q43),Q43," ")))</f>
        <v>179</v>
      </c>
      <c r="S42" s="110">
        <v>11</v>
      </c>
    </row>
    <row r="43" spans="1:19" ht="12.75">
      <c r="A43" s="165">
        <v>19</v>
      </c>
      <c r="B43" s="8" t="str">
        <f>B42</f>
        <v>Токан Евгений</v>
      </c>
      <c r="C43" s="6"/>
      <c r="D43" s="6"/>
      <c r="E43" s="6"/>
      <c r="F43" s="178"/>
      <c r="G43" s="172">
        <f>IF(ISTEXT(B42),2," ")</f>
        <v>2</v>
      </c>
      <c r="H43" s="1">
        <v>1</v>
      </c>
      <c r="I43" s="1">
        <v>37</v>
      </c>
      <c r="J43" s="1">
        <v>0</v>
      </c>
      <c r="K43" s="1">
        <v>1</v>
      </c>
      <c r="L43" s="1">
        <v>39</v>
      </c>
      <c r="M43" s="1">
        <v>55</v>
      </c>
      <c r="N43" s="1">
        <v>0</v>
      </c>
      <c r="O43" s="2">
        <f>IF(AND(ISNUMBER(I43),ISNUMBER(L43)),(K43-H43)*60^2+(L43-I43)*60+(M43-J43)+(N43)/100," ")</f>
        <v>175</v>
      </c>
      <c r="P43" s="9">
        <v>4</v>
      </c>
      <c r="Q43" s="4">
        <f>IF(ISNUMBER(O43),O43+P43," ")</f>
        <v>179</v>
      </c>
      <c r="R43" s="116">
        <f>R42</f>
        <v>179</v>
      </c>
      <c r="S43" s="111"/>
    </row>
    <row r="44" spans="1:19" ht="12.75">
      <c r="A44" s="165">
        <v>17</v>
      </c>
      <c r="B44" s="7" t="s">
        <v>62</v>
      </c>
      <c r="C44" s="5" t="s">
        <v>18</v>
      </c>
      <c r="D44" s="5">
        <v>2006</v>
      </c>
      <c r="E44" s="5" t="s">
        <v>11</v>
      </c>
      <c r="F44" s="177" t="s">
        <v>38</v>
      </c>
      <c r="G44" s="172">
        <v>1</v>
      </c>
      <c r="H44" s="1">
        <v>0</v>
      </c>
      <c r="I44" s="1">
        <v>19</v>
      </c>
      <c r="J44" s="1">
        <v>0</v>
      </c>
      <c r="K44" s="1">
        <v>0</v>
      </c>
      <c r="L44" s="1">
        <v>22</v>
      </c>
      <c r="M44" s="1">
        <v>0</v>
      </c>
      <c r="N44" s="1">
        <v>35</v>
      </c>
      <c r="O44" s="2">
        <f>IF(AND(ISNUMBER(I44),ISNUMBER(L44)),(K44-H44)*60^2+(L44-I44)*60+(M44-J44)+(N44)/100," ")</f>
        <v>180.35</v>
      </c>
      <c r="P44" s="9">
        <v>14</v>
      </c>
      <c r="Q44" s="4">
        <f>IF(ISNUMBER(O44),O44+P44," ")</f>
        <v>194.35</v>
      </c>
      <c r="R44" s="115">
        <f>IF(AND(ISNUMBER(Q44),ISNUMBER(Q45)),MIN(Q44:Q45),IF(ISNUMBER(Q44),Q44,IF(ISNUMBER(Q45),Q45," ")))</f>
        <v>189.86</v>
      </c>
      <c r="S44" s="111"/>
    </row>
    <row r="45" spans="1:19" ht="12.75">
      <c r="A45" s="165">
        <v>21</v>
      </c>
      <c r="B45" s="8" t="str">
        <f>B44</f>
        <v>Рымкевич Сергей</v>
      </c>
      <c r="C45" s="6"/>
      <c r="D45" s="6"/>
      <c r="E45" s="6"/>
      <c r="F45" s="178"/>
      <c r="G45" s="172">
        <v>2</v>
      </c>
      <c r="H45" s="1">
        <v>1</v>
      </c>
      <c r="I45" s="1">
        <v>1</v>
      </c>
      <c r="J45" s="1">
        <v>0</v>
      </c>
      <c r="K45" s="1">
        <v>1</v>
      </c>
      <c r="L45" s="1">
        <v>4</v>
      </c>
      <c r="M45" s="1">
        <v>7</v>
      </c>
      <c r="N45" s="1">
        <v>86</v>
      </c>
      <c r="O45" s="2">
        <f>IF(AND(ISNUMBER(I45),ISNUMBER(L45)),(K45-H45)*60^2+(L45-I45)*60+(M45-J45)+(N45)/100," ")</f>
        <v>187.86</v>
      </c>
      <c r="P45" s="9">
        <v>2</v>
      </c>
      <c r="Q45" s="4">
        <f>IF(ISNUMBER(O45),O45+P45," ")</f>
        <v>189.86</v>
      </c>
      <c r="R45" s="116">
        <f>R44</f>
        <v>189.86</v>
      </c>
      <c r="S45" s="111"/>
    </row>
    <row r="46" spans="1:19" ht="12.75">
      <c r="A46" s="165">
        <v>18</v>
      </c>
      <c r="B46" s="7" t="s">
        <v>79</v>
      </c>
      <c r="C46" s="5" t="s">
        <v>18</v>
      </c>
      <c r="D46" s="5">
        <v>2007</v>
      </c>
      <c r="E46" s="5" t="s">
        <v>12</v>
      </c>
      <c r="F46" s="177" t="s">
        <v>68</v>
      </c>
      <c r="G46" s="172">
        <f>IF(ISTEXT(B46),1," ")</f>
        <v>1</v>
      </c>
      <c r="H46" s="1">
        <v>0</v>
      </c>
      <c r="I46" s="1">
        <v>15</v>
      </c>
      <c r="J46" s="1">
        <v>0</v>
      </c>
      <c r="K46" s="1">
        <v>0</v>
      </c>
      <c r="L46" s="1">
        <v>17</v>
      </c>
      <c r="M46" s="1">
        <v>55</v>
      </c>
      <c r="N46" s="1">
        <v>72</v>
      </c>
      <c r="O46" s="2">
        <f>IF(AND(ISNUMBER(I46),ISNUMBER(L46)),(K46-H46)*60^2+(L46-I46)*60+(M46-J46)+(N46)/100," ")</f>
        <v>175.72</v>
      </c>
      <c r="P46" s="9">
        <v>60</v>
      </c>
      <c r="Q46" s="4">
        <f>IF(ISNUMBER(O46),O46+P46," ")</f>
        <v>235.72</v>
      </c>
      <c r="R46" s="115">
        <f>IF(AND(ISNUMBER(Q46),ISNUMBER(Q47)),MIN(Q46:Q47),IF(ISNUMBER(Q46),Q46,IF(ISNUMBER(Q47),Q47," ")))</f>
        <v>190.03</v>
      </c>
      <c r="S46" s="111"/>
    </row>
    <row r="47" spans="1:19" ht="12.75">
      <c r="A47" s="165">
        <v>74</v>
      </c>
      <c r="B47" s="8" t="str">
        <f>B46</f>
        <v>Курпяк Семен</v>
      </c>
      <c r="C47" s="6"/>
      <c r="D47" s="6"/>
      <c r="E47" s="6"/>
      <c r="F47" s="178"/>
      <c r="G47" s="172">
        <f>IF(ISTEXT(B46),2," ")</f>
        <v>2</v>
      </c>
      <c r="H47" s="1">
        <v>1</v>
      </c>
      <c r="I47" s="1">
        <v>16</v>
      </c>
      <c r="J47" s="1">
        <v>0</v>
      </c>
      <c r="K47" s="1">
        <v>1</v>
      </c>
      <c r="L47" s="1">
        <v>19</v>
      </c>
      <c r="M47" s="1">
        <v>2</v>
      </c>
      <c r="N47" s="1">
        <v>3</v>
      </c>
      <c r="O47" s="2">
        <f>IF(AND(ISNUMBER(I47),ISNUMBER(L47)),(K47-H47)*60^2+(L47-I47)*60+(M47-J47)+(N47)/100," ")</f>
        <v>182.03</v>
      </c>
      <c r="P47" s="9">
        <v>8</v>
      </c>
      <c r="Q47" s="4">
        <f>IF(ISNUMBER(O47),O47+P47," ")</f>
        <v>190.03</v>
      </c>
      <c r="R47" s="116">
        <f>R46</f>
        <v>190.03</v>
      </c>
      <c r="S47" s="111"/>
    </row>
    <row r="48" spans="1:19" ht="12.75">
      <c r="A48" s="165">
        <v>19</v>
      </c>
      <c r="B48" s="7" t="s">
        <v>65</v>
      </c>
      <c r="C48" s="5" t="s">
        <v>18</v>
      </c>
      <c r="D48" s="5">
        <v>2008</v>
      </c>
      <c r="E48" s="5" t="s">
        <v>12</v>
      </c>
      <c r="F48" s="177" t="s">
        <v>64</v>
      </c>
      <c r="G48" s="172">
        <f>IF(ISTEXT(B48),1," ")</f>
        <v>1</v>
      </c>
      <c r="H48" s="1">
        <v>0</v>
      </c>
      <c r="I48" s="1">
        <v>23</v>
      </c>
      <c r="J48" s="1">
        <v>0</v>
      </c>
      <c r="K48" s="1">
        <v>0</v>
      </c>
      <c r="L48" s="1">
        <v>26</v>
      </c>
      <c r="M48" s="1">
        <v>18</v>
      </c>
      <c r="N48" s="1">
        <v>22</v>
      </c>
      <c r="O48" s="2">
        <f>IF(AND(ISNUMBER(I48),ISNUMBER(L48)),(K48-H48)*60^2+(L48-I48)*60+(M48-J48)+(N48)/100," ")</f>
        <v>198.22</v>
      </c>
      <c r="P48" s="9">
        <v>10</v>
      </c>
      <c r="Q48" s="4">
        <f>IF(ISNUMBER(O48),O48+P48," ")</f>
        <v>208.22</v>
      </c>
      <c r="R48" s="115">
        <f>IF(AND(ISNUMBER(Q48),ISNUMBER(Q49)),MIN(Q48:Q49),IF(ISNUMBER(Q48),Q48,IF(ISNUMBER(Q49),Q49," ")))</f>
        <v>208.22</v>
      </c>
      <c r="S48" s="111"/>
    </row>
    <row r="49" spans="1:19" ht="12.75">
      <c r="A49" s="165">
        <v>144</v>
      </c>
      <c r="B49" s="8" t="str">
        <f>B48</f>
        <v>Романовский Евгений</v>
      </c>
      <c r="C49" s="6"/>
      <c r="D49" s="6"/>
      <c r="E49" s="6"/>
      <c r="F49" s="178"/>
      <c r="G49" s="172">
        <f>IF(ISTEXT(B48),2," ")</f>
        <v>2</v>
      </c>
      <c r="H49" s="1">
        <v>0</v>
      </c>
      <c r="I49" s="1">
        <v>0</v>
      </c>
      <c r="J49" s="1">
        <v>0</v>
      </c>
      <c r="K49" s="1">
        <v>1</v>
      </c>
      <c r="L49" s="1">
        <v>34</v>
      </c>
      <c r="M49" s="1">
        <v>21</v>
      </c>
      <c r="N49" s="1">
        <v>43</v>
      </c>
      <c r="O49" s="2">
        <f>IF(AND(ISNUMBER(I49),ISNUMBER(L49)),(K49-H49)*60^2+(L49-I49)*60+(M49-J49)+(N49)/100," ")</f>
        <v>5661.43</v>
      </c>
      <c r="P49" s="9">
        <v>6</v>
      </c>
      <c r="Q49" s="4">
        <f>IF(ISNUMBER(O49),O49+P49," ")</f>
        <v>5667.43</v>
      </c>
      <c r="R49" s="116">
        <f>R48</f>
        <v>208.22</v>
      </c>
      <c r="S49" s="111"/>
    </row>
    <row r="50" spans="1:19" ht="12.75">
      <c r="A50" s="165">
        <v>20</v>
      </c>
      <c r="B50" s="7" t="s">
        <v>71</v>
      </c>
      <c r="C50" s="5" t="s">
        <v>18</v>
      </c>
      <c r="D50" s="5">
        <v>2005</v>
      </c>
      <c r="E50" s="5" t="s">
        <v>12</v>
      </c>
      <c r="F50" s="177" t="s">
        <v>68</v>
      </c>
      <c r="G50" s="172">
        <f>IF(ISTEXT(B50),1," ")</f>
        <v>1</v>
      </c>
      <c r="H50" s="1">
        <v>0</v>
      </c>
      <c r="I50" s="1">
        <v>22</v>
      </c>
      <c r="J50" s="1">
        <v>0</v>
      </c>
      <c r="K50" s="1">
        <v>0</v>
      </c>
      <c r="L50" s="1">
        <v>25</v>
      </c>
      <c r="M50" s="1">
        <v>20</v>
      </c>
      <c r="N50" s="1">
        <v>72</v>
      </c>
      <c r="O50" s="2">
        <f>IF(AND(ISNUMBER(I50),ISNUMBER(L50)),(K50-H50)*60^2+(L50-I50)*60+(M50-J50)+(N50)/100," ")</f>
        <v>200.72</v>
      </c>
      <c r="P50" s="9">
        <v>110</v>
      </c>
      <c r="Q50" s="4">
        <f>IF(ISNUMBER(O50),O50+P50," ")</f>
        <v>310.72</v>
      </c>
      <c r="R50" s="115">
        <f>IF(AND(ISNUMBER(Q50),ISNUMBER(Q51)),MIN(Q50:Q51),IF(ISNUMBER(Q50),Q50,IF(ISNUMBER(Q51),Q51," ")))</f>
        <v>216.59</v>
      </c>
      <c r="S50" s="110">
        <v>13</v>
      </c>
    </row>
    <row r="51" spans="1:19" ht="12.75">
      <c r="A51" s="165">
        <v>126</v>
      </c>
      <c r="B51" s="8" t="str">
        <f>B50</f>
        <v>Снигирь Дмитрий</v>
      </c>
      <c r="C51" s="6"/>
      <c r="D51" s="6"/>
      <c r="E51" s="6"/>
      <c r="F51" s="178"/>
      <c r="G51" s="172">
        <f>IF(ISTEXT(B50),2," ")</f>
        <v>2</v>
      </c>
      <c r="H51" s="1">
        <v>1</v>
      </c>
      <c r="I51" s="1">
        <v>25</v>
      </c>
      <c r="J51" s="1">
        <v>0</v>
      </c>
      <c r="K51" s="1">
        <v>1</v>
      </c>
      <c r="L51" s="1">
        <v>28</v>
      </c>
      <c r="M51" s="1">
        <v>30</v>
      </c>
      <c r="N51" s="1">
        <v>59</v>
      </c>
      <c r="O51" s="2">
        <f>IF(AND(ISNUMBER(I51),ISNUMBER(L51)),(K51-H51)*60^2+(L51-I51)*60+(M51-J51)+(N51)/100," ")</f>
        <v>210.59</v>
      </c>
      <c r="P51" s="9">
        <v>6</v>
      </c>
      <c r="Q51" s="4">
        <f>IF(ISNUMBER(O51),O51+P51," ")</f>
        <v>216.59</v>
      </c>
      <c r="R51" s="116">
        <f>R50</f>
        <v>216.59</v>
      </c>
      <c r="S51" s="111"/>
    </row>
    <row r="52" spans="1:19" ht="12.75">
      <c r="A52" s="165">
        <v>21</v>
      </c>
      <c r="B52" s="7" t="s">
        <v>74</v>
      </c>
      <c r="C52" s="5" t="s">
        <v>18</v>
      </c>
      <c r="D52" s="5">
        <v>2006</v>
      </c>
      <c r="E52" s="5" t="s">
        <v>12</v>
      </c>
      <c r="F52" s="177" t="s">
        <v>39</v>
      </c>
      <c r="G52" s="172">
        <v>1</v>
      </c>
      <c r="H52" s="1">
        <v>1</v>
      </c>
      <c r="I52" s="1">
        <v>8</v>
      </c>
      <c r="J52" s="1">
        <v>0</v>
      </c>
      <c r="K52" s="1">
        <v>1</v>
      </c>
      <c r="L52" s="1">
        <v>11</v>
      </c>
      <c r="M52" s="1">
        <v>28</v>
      </c>
      <c r="N52" s="1">
        <v>9</v>
      </c>
      <c r="O52" s="2">
        <f>IF(AND(ISNUMBER(I52),ISNUMBER(L52)),(K52-H52)*60^2+(L52-I52)*60+(M52-J52)+(N52)/100," ")</f>
        <v>208.09</v>
      </c>
      <c r="P52" s="9">
        <v>10</v>
      </c>
      <c r="Q52" s="4">
        <f>IF(ISNUMBER(O52),O52+P52," ")</f>
        <v>218.09</v>
      </c>
      <c r="R52" s="115">
        <f>IF(AND(ISNUMBER(Q52),ISNUMBER(Q53)),MIN(Q52:Q53),IF(ISNUMBER(Q52),Q52,IF(ISNUMBER(Q53),Q53," ")))</f>
        <v>218.09</v>
      </c>
      <c r="S52" s="111"/>
    </row>
    <row r="53" spans="1:19" ht="11.25" customHeight="1">
      <c r="A53" s="165">
        <v>135</v>
      </c>
      <c r="B53" s="8" t="str">
        <f>B52</f>
        <v>Филипчук Максим</v>
      </c>
      <c r="C53" s="6"/>
      <c r="D53" s="6"/>
      <c r="E53" s="6"/>
      <c r="F53" s="178"/>
      <c r="G53" s="172">
        <v>2</v>
      </c>
      <c r="H53" s="1">
        <v>1</v>
      </c>
      <c r="I53" s="1">
        <v>41</v>
      </c>
      <c r="J53" s="1">
        <v>0</v>
      </c>
      <c r="K53" s="1">
        <v>1</v>
      </c>
      <c r="L53" s="1">
        <v>44</v>
      </c>
      <c r="M53" s="1">
        <v>41</v>
      </c>
      <c r="N53" s="1">
        <v>31</v>
      </c>
      <c r="O53" s="2">
        <f>IF(AND(ISNUMBER(I53),ISNUMBER(L53)),(K53-H53)*60^2+(L53-I53)*60+(M53-J53)+(N53)/100," ")</f>
        <v>221.31</v>
      </c>
      <c r="P53" s="9">
        <v>14</v>
      </c>
      <c r="Q53" s="4">
        <f>IF(ISNUMBER(O53),O53+P53," ")</f>
        <v>235.31</v>
      </c>
      <c r="R53" s="116">
        <f>R52</f>
        <v>218.09</v>
      </c>
      <c r="S53" s="111"/>
    </row>
    <row r="54" spans="1:19" ht="12.75">
      <c r="A54" s="165">
        <v>22</v>
      </c>
      <c r="B54" s="7" t="s">
        <v>59</v>
      </c>
      <c r="C54" s="5" t="s">
        <v>18</v>
      </c>
      <c r="D54" s="5">
        <v>2006</v>
      </c>
      <c r="E54" s="5" t="s">
        <v>12</v>
      </c>
      <c r="F54" s="177" t="s">
        <v>68</v>
      </c>
      <c r="G54" s="172">
        <f>IF(ISTEXT(B54),1," ")</f>
        <v>1</v>
      </c>
      <c r="H54" s="1">
        <v>0</v>
      </c>
      <c r="I54" s="1">
        <v>31</v>
      </c>
      <c r="J54" s="1">
        <v>0</v>
      </c>
      <c r="K54" s="1">
        <v>0</v>
      </c>
      <c r="L54" s="1">
        <v>34</v>
      </c>
      <c r="M54" s="1">
        <v>44</v>
      </c>
      <c r="N54" s="1">
        <v>4</v>
      </c>
      <c r="O54" s="2">
        <f>IF(AND(ISNUMBER(I54),ISNUMBER(L54)),(K54-H54)*60^2+(L54-I54)*60+(M54-J54)+(N54)/100," ")</f>
        <v>224.04</v>
      </c>
      <c r="P54" s="9">
        <v>8</v>
      </c>
      <c r="Q54" s="4">
        <f>IF(ISNUMBER(O54),O54+P54," ")</f>
        <v>232.04</v>
      </c>
      <c r="R54" s="115">
        <f>IF(AND(ISNUMBER(Q54),ISNUMBER(Q55)),MIN(Q54:Q55),IF(ISNUMBER(Q54),Q54,IF(ISNUMBER(Q55),Q55," ")))</f>
        <v>225.48</v>
      </c>
      <c r="S54" s="111"/>
    </row>
    <row r="55" spans="1:19" ht="12.75">
      <c r="A55" s="165">
        <v>148</v>
      </c>
      <c r="B55" s="8" t="str">
        <f>B54</f>
        <v>Секацкий Константин</v>
      </c>
      <c r="C55" s="6"/>
      <c r="D55" s="6"/>
      <c r="E55" s="6"/>
      <c r="F55" s="178"/>
      <c r="G55" s="172">
        <f>IF(ISTEXT(B54),2," ")</f>
        <v>2</v>
      </c>
      <c r="H55" s="1">
        <v>1</v>
      </c>
      <c r="I55" s="1">
        <v>32</v>
      </c>
      <c r="J55" s="1">
        <v>0</v>
      </c>
      <c r="K55" s="1">
        <v>1</v>
      </c>
      <c r="L55" s="1">
        <v>35</v>
      </c>
      <c r="M55" s="1">
        <v>35</v>
      </c>
      <c r="N55" s="1">
        <v>48</v>
      </c>
      <c r="O55" s="2">
        <f>IF(AND(ISNUMBER(I55),ISNUMBER(L55)),(K55-H55)*60^2+(L55-I55)*60+(M55-J55)+(N55)/100," ")</f>
        <v>215.48</v>
      </c>
      <c r="P55" s="9">
        <v>10</v>
      </c>
      <c r="Q55" s="4">
        <f>IF(ISNUMBER(O55),O55+P55," ")</f>
        <v>225.48</v>
      </c>
      <c r="R55" s="116">
        <f>R54</f>
        <v>225.48</v>
      </c>
      <c r="S55" s="111"/>
    </row>
    <row r="56" spans="1:19" ht="12.75">
      <c r="A56" s="165">
        <v>23</v>
      </c>
      <c r="B56" s="7" t="s">
        <v>76</v>
      </c>
      <c r="C56" s="5" t="s">
        <v>18</v>
      </c>
      <c r="D56" s="5">
        <v>2007</v>
      </c>
      <c r="E56" s="5" t="s">
        <v>11</v>
      </c>
      <c r="F56" s="177" t="s">
        <v>38</v>
      </c>
      <c r="G56" s="172">
        <f>IF(ISTEXT(B56),1," ")</f>
        <v>1</v>
      </c>
      <c r="H56" s="1">
        <v>0</v>
      </c>
      <c r="I56" s="1">
        <v>30</v>
      </c>
      <c r="J56" s="1">
        <v>0</v>
      </c>
      <c r="K56" s="1">
        <v>0</v>
      </c>
      <c r="L56" s="1">
        <v>33</v>
      </c>
      <c r="M56" s="1">
        <v>38</v>
      </c>
      <c r="N56" s="1">
        <v>70</v>
      </c>
      <c r="O56" s="2">
        <f>IF(AND(ISNUMBER(I56),ISNUMBER(L56)),(K56-H56)*60^2+(L56-I56)*60+(M56-J56)+(N56)/100," ")</f>
        <v>218.7</v>
      </c>
      <c r="P56" s="9">
        <v>58</v>
      </c>
      <c r="Q56" s="4">
        <f>IF(ISNUMBER(O56),O56+P56," ")</f>
        <v>276.7</v>
      </c>
      <c r="R56" s="115">
        <f>IF(AND(ISNUMBER(Q56),ISNUMBER(Q57)),MIN(Q56:Q57),IF(ISNUMBER(Q56),Q56,IF(ISNUMBER(Q57),Q57," ")))</f>
        <v>232.88</v>
      </c>
      <c r="S56" s="110">
        <v>16</v>
      </c>
    </row>
    <row r="57" spans="1:19" ht="12.75">
      <c r="A57" s="165">
        <v>81</v>
      </c>
      <c r="B57" s="8" t="str">
        <f>B56</f>
        <v>Соболь Захар</v>
      </c>
      <c r="C57" s="6"/>
      <c r="D57" s="6"/>
      <c r="E57" s="6"/>
      <c r="F57" s="178"/>
      <c r="G57" s="172">
        <f>IF(ISTEXT(B56),2," ")</f>
        <v>2</v>
      </c>
      <c r="H57" s="1">
        <v>0</v>
      </c>
      <c r="I57" s="1">
        <v>56</v>
      </c>
      <c r="J57" s="1">
        <v>0</v>
      </c>
      <c r="K57" s="1">
        <v>0</v>
      </c>
      <c r="L57" s="1">
        <v>59</v>
      </c>
      <c r="M57" s="1">
        <v>44</v>
      </c>
      <c r="N57" s="1">
        <v>88</v>
      </c>
      <c r="O57" s="2">
        <f>IF(AND(ISNUMBER(I57),ISNUMBER(L57)),(K57-H57)*60^2+(L57-I57)*60+(M57-J57)+(N57)/100," ")</f>
        <v>224.88</v>
      </c>
      <c r="P57" s="9">
        <v>8</v>
      </c>
      <c r="Q57" s="4">
        <f>IF(ISNUMBER(O57),O57+P57," ")</f>
        <v>232.88</v>
      </c>
      <c r="R57" s="116">
        <f>R56</f>
        <v>232.88</v>
      </c>
      <c r="S57" s="111"/>
    </row>
    <row r="58" spans="1:19" ht="12.75">
      <c r="A58" s="165">
        <v>24</v>
      </c>
      <c r="B58" s="7" t="s">
        <v>81</v>
      </c>
      <c r="C58" s="5" t="s">
        <v>18</v>
      </c>
      <c r="D58" s="5">
        <v>2008</v>
      </c>
      <c r="E58" s="5" t="s">
        <v>11</v>
      </c>
      <c r="F58" s="177" t="s">
        <v>38</v>
      </c>
      <c r="G58" s="172">
        <f>IF(ISTEXT(B58),1," ")</f>
        <v>1</v>
      </c>
      <c r="H58" s="1">
        <v>0</v>
      </c>
      <c r="I58" s="1">
        <v>11</v>
      </c>
      <c r="J58" s="1">
        <v>0</v>
      </c>
      <c r="K58" s="1">
        <v>0</v>
      </c>
      <c r="L58" s="1">
        <v>15</v>
      </c>
      <c r="M58" s="1">
        <v>10</v>
      </c>
      <c r="N58" s="1">
        <v>24</v>
      </c>
      <c r="O58" s="2">
        <f>IF(AND(ISNUMBER(I58),ISNUMBER(L58)),(K58-H58)*60^2+(L58-I58)*60+(M58-J58)+(N58)/100," ")</f>
        <v>250.24</v>
      </c>
      <c r="P58" s="9">
        <v>10</v>
      </c>
      <c r="Q58" s="4">
        <f>IF(ISNUMBER(O58),O58+P58," ")</f>
        <v>260.24</v>
      </c>
      <c r="R58" s="115">
        <f>IF(AND(ISNUMBER(Q58),ISNUMBER(Q59)),MIN(Q58:Q59),IF(ISNUMBER(Q58),Q58,IF(ISNUMBER(Q59),Q59," ")))</f>
        <v>260.24</v>
      </c>
      <c r="S58" s="111"/>
    </row>
    <row r="59" spans="1:19" ht="12.75">
      <c r="A59" s="165">
        <v>18</v>
      </c>
      <c r="B59" s="8" t="str">
        <f>B58</f>
        <v>Вашкевич Михаил</v>
      </c>
      <c r="C59" s="6"/>
      <c r="D59" s="6"/>
      <c r="E59" s="6"/>
      <c r="F59" s="178"/>
      <c r="G59" s="172">
        <f>IF(ISTEXT(B58),2," ")</f>
        <v>2</v>
      </c>
      <c r="H59" s="1">
        <v>0</v>
      </c>
      <c r="I59" s="1">
        <v>39</v>
      </c>
      <c r="J59" s="1">
        <v>0</v>
      </c>
      <c r="K59" s="1">
        <v>0</v>
      </c>
      <c r="L59" s="1">
        <v>43</v>
      </c>
      <c r="M59" s="1">
        <v>16</v>
      </c>
      <c r="N59" s="1">
        <v>80</v>
      </c>
      <c r="O59" s="2">
        <f>IF(AND(ISNUMBER(I59),ISNUMBER(L59)),(K59-H59)*60^2+(L59-I59)*60+(M59-J59)+(N59)/100," ")</f>
        <v>256.8</v>
      </c>
      <c r="P59" s="9">
        <v>12</v>
      </c>
      <c r="Q59" s="4">
        <f>IF(ISNUMBER(O59),O59+P59," ")</f>
        <v>268.8</v>
      </c>
      <c r="R59" s="116">
        <f>R58</f>
        <v>260.24</v>
      </c>
      <c r="S59" s="111"/>
    </row>
    <row r="60" spans="1:19" ht="12.75">
      <c r="A60" s="165">
        <v>25</v>
      </c>
      <c r="B60" s="7" t="s">
        <v>77</v>
      </c>
      <c r="C60" s="5" t="s">
        <v>18</v>
      </c>
      <c r="D60" s="5">
        <v>2007</v>
      </c>
      <c r="E60" s="5" t="s">
        <v>12</v>
      </c>
      <c r="F60" s="177" t="s">
        <v>39</v>
      </c>
      <c r="G60" s="172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">
        <f>IF(AND(ISNUMBER(I60),ISNUMBER(L60)),(K60-H60)*60^2+(L60-I60)*60+(M60-J60)+(N60)/100," ")</f>
        <v>0</v>
      </c>
      <c r="P60" s="9">
        <v>999</v>
      </c>
      <c r="Q60" s="4">
        <f>IF(ISNUMBER(O60),O60+P60," ")</f>
        <v>999</v>
      </c>
      <c r="R60" s="115">
        <f>IF(AND(ISNUMBER(Q60),ISNUMBER(Q61)),MIN(Q60:Q61),IF(ISNUMBER(Q60),Q60,IF(ISNUMBER(Q61),Q61," ")))</f>
        <v>268.26</v>
      </c>
      <c r="S60" s="111"/>
    </row>
    <row r="61" spans="1:19" ht="12.75">
      <c r="A61" s="165">
        <v>40</v>
      </c>
      <c r="B61" s="8" t="str">
        <f>B60</f>
        <v>Дубовик Михаил</v>
      </c>
      <c r="C61" s="6"/>
      <c r="D61" s="6"/>
      <c r="E61" s="6"/>
      <c r="F61" s="178"/>
      <c r="G61" s="172">
        <v>2</v>
      </c>
      <c r="H61" s="1">
        <v>1</v>
      </c>
      <c r="I61" s="1">
        <v>26</v>
      </c>
      <c r="J61" s="1">
        <v>0</v>
      </c>
      <c r="K61" s="1">
        <v>1</v>
      </c>
      <c r="L61" s="1">
        <v>30</v>
      </c>
      <c r="M61" s="1">
        <v>12</v>
      </c>
      <c r="N61" s="1">
        <v>26</v>
      </c>
      <c r="O61" s="2">
        <f>IF(AND(ISNUMBER(I61),ISNUMBER(L61)),(K61-H61)*60^2+(L61-I61)*60+(M61-J61)+(N61)/100," ")</f>
        <v>252.26</v>
      </c>
      <c r="P61" s="9">
        <v>16</v>
      </c>
      <c r="Q61" s="4">
        <f>IF(ISNUMBER(O61),O61+P61," ")</f>
        <v>268.26</v>
      </c>
      <c r="R61" s="116">
        <f>R60</f>
        <v>268.26</v>
      </c>
      <c r="S61" s="111"/>
    </row>
    <row r="62" spans="1:19" ht="12.75">
      <c r="A62" s="165">
        <v>26</v>
      </c>
      <c r="B62" s="7" t="s">
        <v>89</v>
      </c>
      <c r="C62" s="5">
        <v>1</v>
      </c>
      <c r="D62" s="5">
        <v>2001</v>
      </c>
      <c r="E62" s="5" t="s">
        <v>11</v>
      </c>
      <c r="F62" s="177" t="s">
        <v>38</v>
      </c>
      <c r="G62" s="172">
        <v>1</v>
      </c>
      <c r="H62" s="1">
        <v>0</v>
      </c>
      <c r="I62" s="1">
        <v>16</v>
      </c>
      <c r="J62" s="1">
        <v>0</v>
      </c>
      <c r="K62" s="1">
        <v>0</v>
      </c>
      <c r="L62" s="1">
        <v>20</v>
      </c>
      <c r="M62" s="1">
        <v>12</v>
      </c>
      <c r="N62" s="1">
        <v>40</v>
      </c>
      <c r="O62" s="2">
        <f>IF(AND(ISNUMBER(I62),ISNUMBER(L62)),(K62-H62)*60^2+(L62-I62)*60+(M62-J62)+(N62)/100," ")</f>
        <v>252.4</v>
      </c>
      <c r="P62" s="9">
        <v>20</v>
      </c>
      <c r="Q62" s="4">
        <f>IF(ISNUMBER(O62),O62+P62," ")</f>
        <v>272.4</v>
      </c>
      <c r="R62" s="115">
        <f>IF(AND(ISNUMBER(Q62),ISNUMBER(Q63)),MIN(Q62:Q63),IF(ISNUMBER(Q62),Q62,IF(ISNUMBER(Q63),Q63," ")))</f>
        <v>272.4</v>
      </c>
      <c r="S62" s="111"/>
    </row>
    <row r="63" spans="1:19" ht="12.75">
      <c r="A63" s="165">
        <v>194</v>
      </c>
      <c r="B63" s="8" t="str">
        <f>B62</f>
        <v>Вашкевич Алексей</v>
      </c>
      <c r="C63" s="6"/>
      <c r="D63" s="6"/>
      <c r="E63" s="6"/>
      <c r="F63" s="178"/>
      <c r="G63" s="172">
        <v>2</v>
      </c>
      <c r="H63" s="1">
        <v>0</v>
      </c>
      <c r="I63" s="1">
        <v>47</v>
      </c>
      <c r="J63" s="1">
        <v>0</v>
      </c>
      <c r="K63" s="1">
        <v>0</v>
      </c>
      <c r="L63" s="1">
        <v>51</v>
      </c>
      <c r="M63" s="1">
        <v>48</v>
      </c>
      <c r="N63" s="1">
        <v>81</v>
      </c>
      <c r="O63" s="2">
        <f>IF(AND(ISNUMBER(I63),ISNUMBER(L63)),(K63-H63)*60^2+(L63-I63)*60+(M63-J63)+(N63)/100," ")</f>
        <v>288.81</v>
      </c>
      <c r="P63" s="9">
        <v>0</v>
      </c>
      <c r="Q63" s="4">
        <f>IF(ISNUMBER(O63),O63+P63," ")</f>
        <v>288.81</v>
      </c>
      <c r="R63" s="116">
        <f>R62</f>
        <v>272.4</v>
      </c>
      <c r="S63" s="111"/>
    </row>
    <row r="64" spans="1:19" ht="12.75">
      <c r="A64" s="165">
        <v>27</v>
      </c>
      <c r="B64" s="7" t="s">
        <v>82</v>
      </c>
      <c r="C64" s="5" t="s">
        <v>18</v>
      </c>
      <c r="D64" s="5">
        <v>2009</v>
      </c>
      <c r="E64" s="5" t="s">
        <v>12</v>
      </c>
      <c r="F64" s="177" t="s">
        <v>64</v>
      </c>
      <c r="G64" s="172">
        <f>IF(ISTEXT(B64),1," ")</f>
        <v>1</v>
      </c>
      <c r="H64" s="1">
        <v>0</v>
      </c>
      <c r="I64" s="1">
        <v>50</v>
      </c>
      <c r="J64" s="1">
        <v>0</v>
      </c>
      <c r="K64" s="1">
        <v>0</v>
      </c>
      <c r="L64" s="1">
        <v>54</v>
      </c>
      <c r="M64" s="1">
        <v>51</v>
      </c>
      <c r="N64" s="1">
        <v>32</v>
      </c>
      <c r="O64" s="2">
        <f>IF(AND(ISNUMBER(I64),ISNUMBER(L64)),(K64-H64)*60^2+(L64-I64)*60+(M64-J64)+(N64)/100," ")</f>
        <v>291.32</v>
      </c>
      <c r="P64" s="9">
        <v>8</v>
      </c>
      <c r="Q64" s="4">
        <f>IF(ISNUMBER(O64),O64+P64," ")</f>
        <v>299.32</v>
      </c>
      <c r="R64" s="115">
        <f>IF(AND(ISNUMBER(Q64),ISNUMBER(Q65)),MIN(Q64:Q65),IF(ISNUMBER(Q64),Q64,IF(ISNUMBER(Q65),Q65," ")))</f>
        <v>299.32</v>
      </c>
      <c r="S64" s="111"/>
    </row>
    <row r="65" spans="1:19" ht="12.75">
      <c r="A65" s="165">
        <v>128</v>
      </c>
      <c r="B65" s="8" t="str">
        <f>B64</f>
        <v>Толстых Михаил</v>
      </c>
      <c r="C65" s="6"/>
      <c r="D65" s="6"/>
      <c r="E65" s="6"/>
      <c r="F65" s="178"/>
      <c r="G65" s="172">
        <f>IF(ISTEXT(B64),2," ")</f>
        <v>2</v>
      </c>
      <c r="H65" s="1">
        <v>0</v>
      </c>
      <c r="I65" s="1">
        <v>0</v>
      </c>
      <c r="J65" s="1">
        <v>0</v>
      </c>
      <c r="K65" s="1">
        <v>1</v>
      </c>
      <c r="L65" s="1">
        <v>52</v>
      </c>
      <c r="M65" s="1">
        <v>19</v>
      </c>
      <c r="N65" s="1">
        <v>28</v>
      </c>
      <c r="O65" s="2">
        <f>IF(AND(ISNUMBER(I65),ISNUMBER(L65)),(K65-H65)*60^2+(L65-I65)*60+(M65-J65)+(N65)/100," ")</f>
        <v>6739.28</v>
      </c>
      <c r="P65" s="9">
        <v>100</v>
      </c>
      <c r="Q65" s="4">
        <f>IF(ISNUMBER(O65),O65+P65," ")</f>
        <v>6839.28</v>
      </c>
      <c r="R65" s="116">
        <f>R64</f>
        <v>299.32</v>
      </c>
      <c r="S65" s="111"/>
    </row>
    <row r="66" spans="1:19" ht="12.75">
      <c r="A66" s="165">
        <v>28</v>
      </c>
      <c r="B66" s="7" t="s">
        <v>80</v>
      </c>
      <c r="C66" s="5" t="s">
        <v>18</v>
      </c>
      <c r="D66" s="5">
        <v>2008</v>
      </c>
      <c r="E66" s="5" t="s">
        <v>12</v>
      </c>
      <c r="F66" s="177" t="s">
        <v>68</v>
      </c>
      <c r="G66" s="172">
        <f>IF(ISTEXT(B66),1," ")</f>
        <v>1</v>
      </c>
      <c r="H66" s="1">
        <v>0</v>
      </c>
      <c r="I66" s="1">
        <v>37</v>
      </c>
      <c r="J66" s="1">
        <v>0</v>
      </c>
      <c r="K66" s="1">
        <v>0</v>
      </c>
      <c r="L66" s="1">
        <v>41</v>
      </c>
      <c r="M66" s="1">
        <v>59</v>
      </c>
      <c r="N66" s="1">
        <v>42</v>
      </c>
      <c r="O66" s="2">
        <f>IF(AND(ISNUMBER(I66),ISNUMBER(L66)),(K66-H66)*60^2+(L66-I66)*60+(M66-J66)+(N66)/100," ")</f>
        <v>299.42</v>
      </c>
      <c r="P66" s="9">
        <v>168</v>
      </c>
      <c r="Q66" s="4">
        <f>IF(ISNUMBER(O66),O66+P66," ")</f>
        <v>467.42</v>
      </c>
      <c r="R66" s="115">
        <f>IF(AND(ISNUMBER(Q66),ISNUMBER(Q67)),MIN(Q66:Q67),IF(ISNUMBER(Q66),Q66,IF(ISNUMBER(Q67),Q67," ")))</f>
        <v>360.43</v>
      </c>
      <c r="S66" s="111"/>
    </row>
    <row r="67" spans="1:19" ht="12.75">
      <c r="A67" s="165">
        <v>31</v>
      </c>
      <c r="B67" s="8" t="str">
        <f>B66</f>
        <v>Драница Роман</v>
      </c>
      <c r="C67" s="6"/>
      <c r="D67" s="6"/>
      <c r="E67" s="6"/>
      <c r="F67" s="178"/>
      <c r="G67" s="172">
        <f>IF(ISTEXT(B66),2," ")</f>
        <v>2</v>
      </c>
      <c r="H67" s="1">
        <v>1</v>
      </c>
      <c r="I67" s="1">
        <v>35</v>
      </c>
      <c r="J67" s="1">
        <v>0</v>
      </c>
      <c r="K67" s="1">
        <v>1</v>
      </c>
      <c r="L67" s="1">
        <v>39</v>
      </c>
      <c r="M67" s="1">
        <v>6</v>
      </c>
      <c r="N67" s="1">
        <v>43</v>
      </c>
      <c r="O67" s="2">
        <f>IF(AND(ISNUMBER(I67),ISNUMBER(L67)),(K67-H67)*60^2+(L67-I67)*60+(M67-J67)+(N67)/100," ")</f>
        <v>246.43</v>
      </c>
      <c r="P67" s="9">
        <v>114</v>
      </c>
      <c r="Q67" s="4">
        <f>IF(ISNUMBER(O67),O67+P67," ")</f>
        <v>360.43</v>
      </c>
      <c r="R67" s="116">
        <f>R66</f>
        <v>360.43</v>
      </c>
      <c r="S67" s="111"/>
    </row>
    <row r="68" spans="1:19" ht="12.75">
      <c r="A68" s="165">
        <v>29</v>
      </c>
      <c r="B68" s="7" t="s">
        <v>75</v>
      </c>
      <c r="C68" s="5" t="s">
        <v>18</v>
      </c>
      <c r="D68" s="5">
        <v>2006</v>
      </c>
      <c r="E68" s="5" t="s">
        <v>12</v>
      </c>
      <c r="F68" s="177" t="s">
        <v>39</v>
      </c>
      <c r="G68" s="172">
        <f>IF(ISTEXT(B68),1," ")</f>
        <v>1</v>
      </c>
      <c r="H68" s="1">
        <v>0</v>
      </c>
      <c r="I68" s="1">
        <v>49</v>
      </c>
      <c r="J68" s="1">
        <v>0</v>
      </c>
      <c r="K68" s="1">
        <v>0</v>
      </c>
      <c r="L68" s="1">
        <v>52</v>
      </c>
      <c r="M68" s="1">
        <v>41</v>
      </c>
      <c r="N68" s="1">
        <v>89</v>
      </c>
      <c r="O68" s="2">
        <f>IF(AND(ISNUMBER(I68),ISNUMBER(L68)),(K68-H68)*60^2+(L68-I68)*60+(M68-J68)+(N68)/100," ")</f>
        <v>221.89</v>
      </c>
      <c r="P68" s="9">
        <v>260</v>
      </c>
      <c r="Q68" s="4">
        <f>IF(ISNUMBER(O68),O68+P68," ")</f>
        <v>481.89</v>
      </c>
      <c r="R68" s="115">
        <f>IF(AND(ISNUMBER(Q68),ISNUMBER(Q69)),MIN(Q68:Q69),IF(ISNUMBER(Q68),Q68,IF(ISNUMBER(Q69),Q69," ")))</f>
        <v>448.55</v>
      </c>
      <c r="S68" s="110">
        <v>21</v>
      </c>
    </row>
    <row r="69" spans="1:19" ht="12.75">
      <c r="A69" s="165">
        <v>162</v>
      </c>
      <c r="B69" s="8" t="str">
        <f>B68</f>
        <v>Лихачев Антон</v>
      </c>
      <c r="C69" s="6"/>
      <c r="D69" s="6"/>
      <c r="E69" s="6"/>
      <c r="F69" s="178"/>
      <c r="G69" s="172">
        <f>IF(ISTEXT(B68),2," ")</f>
        <v>2</v>
      </c>
      <c r="H69" s="1">
        <v>1</v>
      </c>
      <c r="I69" s="1">
        <v>24</v>
      </c>
      <c r="J69" s="1">
        <v>0</v>
      </c>
      <c r="K69" s="1">
        <v>1</v>
      </c>
      <c r="L69" s="1">
        <v>27</v>
      </c>
      <c r="M69" s="1">
        <v>46</v>
      </c>
      <c r="N69" s="1">
        <v>55</v>
      </c>
      <c r="O69" s="2">
        <f>IF(AND(ISNUMBER(I69),ISNUMBER(L69)),(K69-H69)*60^2+(L69-I69)*60+(M69-J69)+(N69)/100," ")</f>
        <v>226.55</v>
      </c>
      <c r="P69" s="9">
        <v>222</v>
      </c>
      <c r="Q69" s="4">
        <f>IF(ISNUMBER(O69),O69+P69," ")</f>
        <v>448.55</v>
      </c>
      <c r="R69" s="116">
        <f>R68</f>
        <v>448.55</v>
      </c>
      <c r="S69" s="111"/>
    </row>
    <row r="70" spans="1:19" ht="12.75">
      <c r="A70" s="165">
        <v>30</v>
      </c>
      <c r="B70" s="7" t="s">
        <v>78</v>
      </c>
      <c r="C70" s="5" t="s">
        <v>18</v>
      </c>
      <c r="D70" s="5">
        <v>2007</v>
      </c>
      <c r="E70" s="5" t="s">
        <v>12</v>
      </c>
      <c r="F70" s="177" t="s">
        <v>39</v>
      </c>
      <c r="G70" s="172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2">
        <f>IF(AND(ISNUMBER(I70),ISNUMBER(L70)),(K70-H70)*60^2+(L70-I70)*60+(M70-J70)+(N70)/100," ")</f>
        <v>0</v>
      </c>
      <c r="P70" s="9">
        <v>999</v>
      </c>
      <c r="Q70" s="4">
        <f>IF(ISNUMBER(O70),O70+P70," ")</f>
        <v>999</v>
      </c>
      <c r="R70" s="115">
        <f>IF(AND(ISNUMBER(Q70),ISNUMBER(Q71)),MIN(Q70:Q71),IF(ISNUMBER(Q70),Q70,IF(ISNUMBER(Q71),Q71," ")))</f>
        <v>999</v>
      </c>
      <c r="S70" s="111"/>
    </row>
    <row r="71" spans="1:19" ht="12.75">
      <c r="A71" s="165">
        <v>122</v>
      </c>
      <c r="B71" s="8" t="str">
        <f>B70</f>
        <v>Винников Михаил</v>
      </c>
      <c r="C71" s="6"/>
      <c r="D71" s="6"/>
      <c r="E71" s="6"/>
      <c r="F71" s="178"/>
      <c r="G71" s="172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2">
        <f>IF(AND(ISNUMBER(I71),ISNUMBER(L71)),(K71-H71)*60^2+(L71-I71)*60+(M71-J71)+(N71)/100," ")</f>
        <v>0</v>
      </c>
      <c r="P71" s="9">
        <v>999</v>
      </c>
      <c r="Q71" s="4">
        <f>IF(ISNUMBER(O71),O71+P71," ")</f>
        <v>999</v>
      </c>
      <c r="R71" s="116">
        <f>R70</f>
        <v>999</v>
      </c>
      <c r="S71" s="111"/>
    </row>
    <row r="72" spans="1:19" ht="12.75">
      <c r="A72" s="165">
        <v>31</v>
      </c>
      <c r="B72" s="7" t="s">
        <v>69</v>
      </c>
      <c r="C72" s="5" t="s">
        <v>18</v>
      </c>
      <c r="D72" s="5">
        <v>2005</v>
      </c>
      <c r="E72" s="5" t="s">
        <v>12</v>
      </c>
      <c r="F72" s="177" t="s">
        <v>68</v>
      </c>
      <c r="G72" s="172">
        <f>IF(ISTEXT(B72),1," ")</f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2">
        <f>IF(AND(ISNUMBER(I72),ISNUMBER(L72)),(K72-H72)*60^2+(L72-I72)*60+(M72-J72)+(N72)/100," ")</f>
        <v>0</v>
      </c>
      <c r="P72" s="9">
        <v>999</v>
      </c>
      <c r="Q72" s="4">
        <f>IF(ISNUMBER(O72),O72+P72," ")</f>
        <v>999</v>
      </c>
      <c r="R72" s="115">
        <f>IF(AND(ISNUMBER(Q72),ISNUMBER(Q73)),MIN(Q72:Q73),IF(ISNUMBER(Q72),Q72,IF(ISNUMBER(Q73),Q73," ")))</f>
        <v>999</v>
      </c>
      <c r="S72" s="110">
        <v>19</v>
      </c>
    </row>
    <row r="73" spans="1:19" ht="12.75">
      <c r="A73" s="165">
        <v>133</v>
      </c>
      <c r="B73" s="8" t="str">
        <f>B72</f>
        <v>Виринский Никита</v>
      </c>
      <c r="C73" s="6"/>
      <c r="D73" s="6"/>
      <c r="E73" s="6"/>
      <c r="F73" s="178"/>
      <c r="G73" s="239">
        <f>IF(ISTEXT(B72),2," ")</f>
        <v>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2">
        <f>IF(AND(ISNUMBER(I73),ISNUMBER(L73)),(K73-H73)*60^2+(L73-I73)*60+(M73-J73)+(N73)/100," ")</f>
        <v>0</v>
      </c>
      <c r="P73" s="9">
        <v>999</v>
      </c>
      <c r="Q73" s="4">
        <f>IF(ISNUMBER(O73),O73+P73," ")</f>
        <v>999</v>
      </c>
      <c r="R73" s="116">
        <f>R72</f>
        <v>999</v>
      </c>
      <c r="S73" s="111"/>
    </row>
    <row r="74" spans="1:19" ht="12.75">
      <c r="A74" s="165">
        <v>32</v>
      </c>
      <c r="B74" s="235" t="s">
        <v>73</v>
      </c>
      <c r="C74" s="236" t="s">
        <v>18</v>
      </c>
      <c r="D74" s="236">
        <v>2004</v>
      </c>
      <c r="E74" s="236" t="s">
        <v>12</v>
      </c>
      <c r="F74" s="237" t="s">
        <v>64</v>
      </c>
      <c r="G74" s="238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2">
        <f>IF(AND(ISNUMBER(I74),ISNUMBER(L74)),(K74-H74)*60^2+(L74-I74)*60+(M74-J74)+(N74)/100," ")</f>
        <v>0</v>
      </c>
      <c r="P74" s="9">
        <v>999</v>
      </c>
      <c r="Q74" s="4">
        <f>IF(ISNUMBER(O74),O74+P74," ")</f>
        <v>999</v>
      </c>
      <c r="R74" s="115">
        <f>IF(AND(ISNUMBER(Q74),ISNUMBER(Q75)),MIN(Q74:Q75),IF(ISNUMBER(Q74),Q74,IF(ISNUMBER(Q75),Q75," ")))</f>
        <v>999</v>
      </c>
      <c r="S74" s="111"/>
    </row>
    <row r="75" spans="1:19" ht="12.75">
      <c r="A75" s="165">
        <v>113</v>
      </c>
      <c r="B75" s="21" t="str">
        <f>B74</f>
        <v>Абакунчик Никита</v>
      </c>
      <c r="C75" s="22"/>
      <c r="D75" s="22"/>
      <c r="E75" s="22"/>
      <c r="F75" s="181"/>
      <c r="G75" s="100">
        <v>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2">
        <f>IF(AND(ISNUMBER(I75),ISNUMBER(L75)),(K75-H75)*60^2+(L75-I75)*60+(M75-J75)+(N75)/100," ")</f>
        <v>0</v>
      </c>
      <c r="P75" s="9">
        <v>999</v>
      </c>
      <c r="Q75" s="4">
        <f>IF(ISNUMBER(O75),O75+P75," ")</f>
        <v>999</v>
      </c>
      <c r="R75" s="116">
        <f>R74</f>
        <v>999</v>
      </c>
      <c r="S75" s="111"/>
    </row>
    <row r="76" spans="1:18" ht="12.75">
      <c r="A76" s="24"/>
      <c r="B76" s="12"/>
      <c r="C76" s="13"/>
      <c r="D76" s="13"/>
      <c r="E76" s="13"/>
      <c r="F76" s="13"/>
      <c r="G76" s="14"/>
      <c r="H76" s="15"/>
      <c r="I76" s="15"/>
      <c r="J76" s="15"/>
      <c r="K76" s="15"/>
      <c r="L76" s="15"/>
      <c r="M76" s="15"/>
      <c r="N76" s="15"/>
      <c r="O76" s="16"/>
      <c r="P76" s="25"/>
      <c r="Q76" s="16"/>
      <c r="R76" s="17"/>
    </row>
    <row r="77" spans="2:6" ht="13.5" thickBot="1">
      <c r="B77" s="47" t="s">
        <v>28</v>
      </c>
      <c r="C77" s="48"/>
      <c r="D77" s="48"/>
      <c r="E77" s="48"/>
      <c r="F77" s="10"/>
    </row>
    <row r="78" spans="1:18" ht="12.75" customHeight="1">
      <c r="A78" s="49"/>
      <c r="B78" s="202" t="s">
        <v>22</v>
      </c>
      <c r="C78" s="190" t="s">
        <v>13</v>
      </c>
      <c r="D78" s="50"/>
      <c r="E78" s="28"/>
      <c r="F78" s="175"/>
      <c r="G78" s="215" t="s">
        <v>0</v>
      </c>
      <c r="H78" s="208" t="s">
        <v>1</v>
      </c>
      <c r="I78" s="206"/>
      <c r="J78" s="207"/>
      <c r="K78" s="208" t="s">
        <v>2</v>
      </c>
      <c r="L78" s="206"/>
      <c r="M78" s="206"/>
      <c r="N78" s="207"/>
      <c r="O78" s="197" t="s">
        <v>19</v>
      </c>
      <c r="P78" s="199" t="s">
        <v>20</v>
      </c>
      <c r="Q78" s="209" t="s">
        <v>3</v>
      </c>
      <c r="R78" s="188" t="s">
        <v>4</v>
      </c>
    </row>
    <row r="79" spans="1:18" ht="42.75" customHeight="1" thickBot="1">
      <c r="A79" s="51" t="s">
        <v>6</v>
      </c>
      <c r="B79" s="203"/>
      <c r="C79" s="191"/>
      <c r="D79" s="29" t="s">
        <v>14</v>
      </c>
      <c r="E79" s="30" t="s">
        <v>15</v>
      </c>
      <c r="F79" s="176" t="s">
        <v>16</v>
      </c>
      <c r="G79" s="216"/>
      <c r="H79" s="33" t="s">
        <v>7</v>
      </c>
      <c r="I79" s="34" t="s">
        <v>8</v>
      </c>
      <c r="J79" s="32" t="s">
        <v>9</v>
      </c>
      <c r="K79" s="33" t="s">
        <v>7</v>
      </c>
      <c r="L79" s="34" t="s">
        <v>8</v>
      </c>
      <c r="M79" s="34" t="s">
        <v>9</v>
      </c>
      <c r="N79" s="32" t="s">
        <v>10</v>
      </c>
      <c r="O79" s="198"/>
      <c r="P79" s="200"/>
      <c r="Q79" s="210"/>
      <c r="R79" s="189"/>
    </row>
    <row r="80" spans="1:18" ht="12.75" customHeight="1">
      <c r="A80" s="164">
        <v>1</v>
      </c>
      <c r="B80" s="154" t="s">
        <v>34</v>
      </c>
      <c r="C80" s="155" t="s">
        <v>17</v>
      </c>
      <c r="D80" s="155">
        <v>2001</v>
      </c>
      <c r="E80" s="155" t="s">
        <v>11</v>
      </c>
      <c r="F80" s="185" t="s">
        <v>38</v>
      </c>
      <c r="G80" s="184">
        <f>IF(ISTEXT(B80),1," ")</f>
        <v>1</v>
      </c>
      <c r="H80" s="156">
        <v>0</v>
      </c>
      <c r="I80" s="156">
        <v>43</v>
      </c>
      <c r="J80" s="156">
        <v>0</v>
      </c>
      <c r="K80" s="156">
        <v>0</v>
      </c>
      <c r="L80" s="156">
        <v>45</v>
      </c>
      <c r="M80" s="156">
        <v>15</v>
      </c>
      <c r="N80" s="156">
        <v>72</v>
      </c>
      <c r="O80" s="157">
        <f>IF(AND(ISNUMBER(I80),ISNUMBER(L80)),(K80-H80)*60^2+(L80-I80)*60+(M80-J80)+(N80)/100," ")</f>
        <v>135.72</v>
      </c>
      <c r="P80" s="232">
        <v>2</v>
      </c>
      <c r="Q80" s="233">
        <f>IF(ISNUMBER(O80),O80+P80," ")</f>
        <v>137.72</v>
      </c>
      <c r="R80" s="234">
        <f>IF(AND(ISNUMBER(Q80),ISNUMBER(Q81)),MIN(Q80:Q81),IF(ISNUMBER(Q80),Q80,IF(ISNUMBER(Q81),Q81," ")))</f>
        <v>137.72</v>
      </c>
    </row>
    <row r="81" spans="1:18" ht="12.75" customHeight="1">
      <c r="A81" s="165">
        <v>3</v>
      </c>
      <c r="B81" s="8" t="str">
        <f>B80</f>
        <v>Петриченко Евгений</v>
      </c>
      <c r="C81" s="6"/>
      <c r="D81" s="6"/>
      <c r="E81" s="6"/>
      <c r="F81" s="178"/>
      <c r="G81" s="100">
        <f>IF(ISTEXT(B80),2," ")</f>
        <v>2</v>
      </c>
      <c r="H81" s="1">
        <v>1</v>
      </c>
      <c r="I81" s="1">
        <v>45</v>
      </c>
      <c r="J81" s="1">
        <v>0</v>
      </c>
      <c r="K81" s="1">
        <v>1</v>
      </c>
      <c r="L81" s="1">
        <v>47</v>
      </c>
      <c r="M81" s="1">
        <v>17</v>
      </c>
      <c r="N81" s="1">
        <v>38</v>
      </c>
      <c r="O81" s="2">
        <f>IF(AND(ISNUMBER(I81),ISNUMBER(L81)),(K81-H81)*60^2+(L81-I81)*60+(M81-J81)+(N81)/100," ")</f>
        <v>137.38</v>
      </c>
      <c r="P81" s="9">
        <v>4</v>
      </c>
      <c r="Q81" s="4">
        <f>IF(ISNUMBER(O81),O81+P81," ")</f>
        <v>141.38</v>
      </c>
      <c r="R81" s="160">
        <f>R80</f>
        <v>137.72</v>
      </c>
    </row>
    <row r="82" spans="1:18" ht="12.75" customHeight="1">
      <c r="A82" s="165">
        <v>2</v>
      </c>
      <c r="B82" s="7" t="s">
        <v>53</v>
      </c>
      <c r="C82" s="5">
        <v>2</v>
      </c>
      <c r="D82" s="5">
        <v>2003</v>
      </c>
      <c r="E82" s="5" t="s">
        <v>12</v>
      </c>
      <c r="F82" s="177" t="s">
        <v>39</v>
      </c>
      <c r="G82" s="100">
        <v>1</v>
      </c>
      <c r="H82" s="1">
        <v>0</v>
      </c>
      <c r="I82" s="1">
        <v>18</v>
      </c>
      <c r="J82" s="1">
        <v>0</v>
      </c>
      <c r="K82" s="1">
        <v>0</v>
      </c>
      <c r="L82" s="1">
        <v>20</v>
      </c>
      <c r="M82" s="1">
        <v>23</v>
      </c>
      <c r="N82" s="1">
        <v>82</v>
      </c>
      <c r="O82" s="2">
        <f>IF(AND(ISNUMBER(I82),ISNUMBER(L82)),(K82-H82)*60^2+(L82-I82)*60+(M82-J82)+(N82)/100," ")</f>
        <v>143.82</v>
      </c>
      <c r="P82" s="9">
        <v>4</v>
      </c>
      <c r="Q82" s="4">
        <f>IF(ISNUMBER(O82),O82+P82," ")</f>
        <v>147.82</v>
      </c>
      <c r="R82" s="159">
        <f>IF(AND(ISNUMBER(Q82),ISNUMBER(Q83)),MIN(Q82:Q83),IF(ISNUMBER(Q82),Q82,IF(ISNUMBER(Q83),Q83," ")))</f>
        <v>142.63</v>
      </c>
    </row>
    <row r="83" spans="1:18" ht="12.75" customHeight="1">
      <c r="A83" s="165">
        <v>99</v>
      </c>
      <c r="B83" s="8" t="str">
        <f>B82</f>
        <v>Медведев Глеб</v>
      </c>
      <c r="C83" s="6"/>
      <c r="D83" s="6"/>
      <c r="E83" s="6"/>
      <c r="F83" s="178"/>
      <c r="G83" s="100">
        <v>2</v>
      </c>
      <c r="H83" s="1">
        <v>1</v>
      </c>
      <c r="I83" s="1">
        <v>29</v>
      </c>
      <c r="J83" s="1">
        <v>0</v>
      </c>
      <c r="K83" s="1">
        <v>1</v>
      </c>
      <c r="L83" s="1">
        <v>31</v>
      </c>
      <c r="M83" s="1">
        <v>22</v>
      </c>
      <c r="N83" s="1">
        <v>63</v>
      </c>
      <c r="O83" s="2">
        <f>IF(AND(ISNUMBER(I83),ISNUMBER(L83)),(K83-H83)*60^2+(L83-I83)*60+(M83-J83)+(N83)/100," ")</f>
        <v>142.63</v>
      </c>
      <c r="P83" s="9">
        <v>0</v>
      </c>
      <c r="Q83" s="4">
        <f>IF(ISNUMBER(O83),O83+P83," ")</f>
        <v>142.63</v>
      </c>
      <c r="R83" s="160">
        <f>R82</f>
        <v>142.63</v>
      </c>
    </row>
    <row r="84" spans="1:18" ht="12.75" customHeight="1">
      <c r="A84" s="165">
        <v>3</v>
      </c>
      <c r="B84" s="7" t="s">
        <v>54</v>
      </c>
      <c r="C84" s="5" t="s">
        <v>18</v>
      </c>
      <c r="D84" s="5">
        <v>2004</v>
      </c>
      <c r="E84" s="5" t="s">
        <v>12</v>
      </c>
      <c r="F84" s="177" t="s">
        <v>68</v>
      </c>
      <c r="G84" s="172">
        <f>IF(ISTEXT(B84),1," ")</f>
        <v>1</v>
      </c>
      <c r="H84" s="1">
        <v>0</v>
      </c>
      <c r="I84" s="1">
        <v>41</v>
      </c>
      <c r="J84" s="1">
        <v>0</v>
      </c>
      <c r="K84" s="1">
        <v>0</v>
      </c>
      <c r="L84" s="1">
        <v>43</v>
      </c>
      <c r="M84" s="1">
        <v>35</v>
      </c>
      <c r="N84" s="1">
        <v>36</v>
      </c>
      <c r="O84" s="2">
        <f>IF(AND(ISNUMBER(I84),ISNUMBER(L84)),(K84-H84)*60^2+(L84-I84)*60+(M84-J84)+(N84)/100," ")</f>
        <v>155.36</v>
      </c>
      <c r="P84" s="9">
        <v>4</v>
      </c>
      <c r="Q84" s="4">
        <f>IF(ISNUMBER(O84),O84+P84," ")</f>
        <v>159.36</v>
      </c>
      <c r="R84" s="159">
        <f>IF(AND(ISNUMBER(Q84),ISNUMBER(Q85)),MIN(Q84:Q85),IF(ISNUMBER(Q84),Q84,IF(ISNUMBER(Q85),Q85," ")))</f>
        <v>150.46</v>
      </c>
    </row>
    <row r="85" spans="1:18" ht="12.75" customHeight="1">
      <c r="A85" s="165">
        <v>44</v>
      </c>
      <c r="B85" s="8" t="str">
        <f>B84</f>
        <v>Хотянович Владислав</v>
      </c>
      <c r="C85" s="6"/>
      <c r="D85" s="6"/>
      <c r="E85" s="6"/>
      <c r="F85" s="178"/>
      <c r="G85" s="172">
        <f>IF(ISTEXT(B84),2," ")</f>
        <v>2</v>
      </c>
      <c r="H85" s="1">
        <v>1</v>
      </c>
      <c r="I85" s="1">
        <v>43</v>
      </c>
      <c r="J85" s="1">
        <v>0</v>
      </c>
      <c r="K85" s="1">
        <v>1</v>
      </c>
      <c r="L85" s="1">
        <v>45</v>
      </c>
      <c r="M85" s="1">
        <v>28</v>
      </c>
      <c r="N85" s="1">
        <v>46</v>
      </c>
      <c r="O85" s="2">
        <f>IF(AND(ISNUMBER(I85),ISNUMBER(L85)),(K85-H85)*60^2+(L85-I85)*60+(M85-J85)+(N85)/100," ")</f>
        <v>148.46</v>
      </c>
      <c r="P85" s="9">
        <v>2</v>
      </c>
      <c r="Q85" s="4">
        <f>IF(ISNUMBER(O85),O85+P85," ")</f>
        <v>150.46</v>
      </c>
      <c r="R85" s="160">
        <f>R84</f>
        <v>150.46</v>
      </c>
    </row>
    <row r="86" spans="1:18" ht="12.75" customHeight="1">
      <c r="A86" s="165">
        <v>4</v>
      </c>
      <c r="B86" s="7" t="s">
        <v>40</v>
      </c>
      <c r="C86" s="5">
        <v>2</v>
      </c>
      <c r="D86" s="5">
        <v>2002</v>
      </c>
      <c r="E86" s="5" t="s">
        <v>12</v>
      </c>
      <c r="F86" s="177" t="s">
        <v>39</v>
      </c>
      <c r="G86" s="172">
        <f>IF(ISTEXT(B86),1," ")</f>
        <v>1</v>
      </c>
      <c r="H86" s="1">
        <v>0</v>
      </c>
      <c r="I86" s="1">
        <v>33</v>
      </c>
      <c r="J86" s="1">
        <v>0</v>
      </c>
      <c r="K86" s="1">
        <v>0</v>
      </c>
      <c r="L86" s="1">
        <v>36</v>
      </c>
      <c r="M86" s="1">
        <v>44</v>
      </c>
      <c r="N86" s="1">
        <v>99</v>
      </c>
      <c r="O86" s="2">
        <f>IF(AND(ISNUMBER(I86),ISNUMBER(L86)),(K86-H86)*60^2+(L86-I86)*60+(M86-J86)+(N86)/100," ")</f>
        <v>224.99</v>
      </c>
      <c r="P86" s="9">
        <v>0</v>
      </c>
      <c r="Q86" s="4">
        <f>IF(ISNUMBER(O86),O86+P86," ")</f>
        <v>224.99</v>
      </c>
      <c r="R86" s="159">
        <f>IF(AND(ISNUMBER(Q86),ISNUMBER(Q87)),MIN(Q86:Q87),IF(ISNUMBER(Q86),Q86,IF(ISNUMBER(Q87),Q87," ")))</f>
        <v>162.6</v>
      </c>
    </row>
    <row r="87" spans="1:18" ht="12.75" customHeight="1" thickBot="1">
      <c r="A87" s="166">
        <v>14</v>
      </c>
      <c r="B87" s="42" t="str">
        <f>B86</f>
        <v>Якимович Егор</v>
      </c>
      <c r="C87" s="41"/>
      <c r="D87" s="41"/>
      <c r="E87" s="41"/>
      <c r="F87" s="183"/>
      <c r="G87" s="174">
        <f>IF(ISTEXT(B86),2," ")</f>
        <v>2</v>
      </c>
      <c r="H87" s="60">
        <v>1</v>
      </c>
      <c r="I87" s="60">
        <v>44</v>
      </c>
      <c r="J87" s="60">
        <v>0</v>
      </c>
      <c r="K87" s="60">
        <v>1</v>
      </c>
      <c r="L87" s="60">
        <v>46</v>
      </c>
      <c r="M87" s="60">
        <v>40</v>
      </c>
      <c r="N87" s="60">
        <v>60</v>
      </c>
      <c r="O87" s="61">
        <f>IF(AND(ISNUMBER(I87),ISNUMBER(L87)),(K87-H87)*60^2+(L87-I87)*60+(M87-J87)+(N87)/100," ")</f>
        <v>160.6</v>
      </c>
      <c r="P87" s="168">
        <v>2</v>
      </c>
      <c r="Q87" s="118">
        <f>IF(ISNUMBER(O87),O87+P87," ")</f>
        <v>162.6</v>
      </c>
      <c r="R87" s="169">
        <f>R86</f>
        <v>162.6</v>
      </c>
    </row>
    <row r="88" spans="1:18" ht="12.75" customHeight="1">
      <c r="A88" s="149"/>
      <c r="B88" s="12"/>
      <c r="C88" s="13"/>
      <c r="D88" s="13"/>
      <c r="E88" s="13"/>
      <c r="F88" s="13"/>
      <c r="G88" s="14"/>
      <c r="H88" s="15"/>
      <c r="I88" s="15"/>
      <c r="J88" s="15"/>
      <c r="K88" s="15"/>
      <c r="L88" s="15"/>
      <c r="M88" s="15"/>
      <c r="N88" s="15"/>
      <c r="O88" s="79"/>
      <c r="P88" s="80"/>
      <c r="Q88" s="16"/>
      <c r="R88" s="17"/>
    </row>
    <row r="89" spans="1:18" ht="12.75">
      <c r="A89" s="24"/>
      <c r="B89" s="35"/>
      <c r="C89" s="36"/>
      <c r="D89" s="36"/>
      <c r="E89" s="36"/>
      <c r="F89" s="36"/>
      <c r="G89" s="37"/>
      <c r="H89" s="38"/>
      <c r="I89" s="38"/>
      <c r="J89" s="38"/>
      <c r="K89" s="38"/>
      <c r="L89" s="38"/>
      <c r="M89" s="38"/>
      <c r="N89" s="38"/>
      <c r="O89" s="79"/>
      <c r="P89" s="80"/>
      <c r="Q89" s="79"/>
      <c r="R89" s="17"/>
    </row>
    <row r="90" spans="2:6" ht="13.5" thickBot="1">
      <c r="B90" s="47" t="s">
        <v>29</v>
      </c>
      <c r="C90" s="48"/>
      <c r="D90" s="48"/>
      <c r="E90" s="48"/>
      <c r="F90" s="10"/>
    </row>
    <row r="91" spans="1:18" ht="12.75" customHeight="1">
      <c r="A91" s="49"/>
      <c r="B91" s="202" t="s">
        <v>22</v>
      </c>
      <c r="C91" s="190" t="s">
        <v>13</v>
      </c>
      <c r="D91" s="50"/>
      <c r="E91" s="28"/>
      <c r="F91" s="175"/>
      <c r="G91" s="215" t="s">
        <v>0</v>
      </c>
      <c r="H91" s="208" t="s">
        <v>1</v>
      </c>
      <c r="I91" s="206"/>
      <c r="J91" s="207"/>
      <c r="K91" s="208" t="s">
        <v>2</v>
      </c>
      <c r="L91" s="206"/>
      <c r="M91" s="206"/>
      <c r="N91" s="207"/>
      <c r="O91" s="197" t="s">
        <v>19</v>
      </c>
      <c r="P91" s="199" t="s">
        <v>20</v>
      </c>
      <c r="Q91" s="209" t="s">
        <v>3</v>
      </c>
      <c r="R91" s="188" t="s">
        <v>4</v>
      </c>
    </row>
    <row r="92" spans="1:18" ht="42.75" customHeight="1" thickBot="1">
      <c r="A92" s="51" t="s">
        <v>6</v>
      </c>
      <c r="B92" s="203"/>
      <c r="C92" s="191"/>
      <c r="D92" s="29" t="s">
        <v>14</v>
      </c>
      <c r="E92" s="30" t="s">
        <v>15</v>
      </c>
      <c r="F92" s="176" t="s">
        <v>16</v>
      </c>
      <c r="G92" s="216"/>
      <c r="H92" s="33" t="s">
        <v>7</v>
      </c>
      <c r="I92" s="34" t="s">
        <v>8</v>
      </c>
      <c r="J92" s="32" t="s">
        <v>9</v>
      </c>
      <c r="K92" s="33" t="s">
        <v>7</v>
      </c>
      <c r="L92" s="34" t="s">
        <v>8</v>
      </c>
      <c r="M92" s="34" t="s">
        <v>9</v>
      </c>
      <c r="N92" s="32" t="s">
        <v>10</v>
      </c>
      <c r="O92" s="198"/>
      <c r="P92" s="200"/>
      <c r="Q92" s="210"/>
      <c r="R92" s="189"/>
    </row>
    <row r="93" spans="1:19" ht="12.75">
      <c r="A93" s="164">
        <v>1</v>
      </c>
      <c r="B93" s="154" t="s">
        <v>83</v>
      </c>
      <c r="C93" s="155" t="s">
        <v>18</v>
      </c>
      <c r="D93" s="155">
        <v>2002</v>
      </c>
      <c r="E93" s="155" t="s">
        <v>11</v>
      </c>
      <c r="F93" s="185" t="s">
        <v>38</v>
      </c>
      <c r="G93" s="186">
        <v>1</v>
      </c>
      <c r="H93" s="156">
        <v>0</v>
      </c>
      <c r="I93" s="156">
        <v>44</v>
      </c>
      <c r="J93" s="156">
        <v>0</v>
      </c>
      <c r="K93" s="156">
        <v>0</v>
      </c>
      <c r="L93" s="156">
        <v>46</v>
      </c>
      <c r="M93" s="156">
        <v>35</v>
      </c>
      <c r="N93" s="156">
        <v>35</v>
      </c>
      <c r="O93" s="157">
        <f>IF(AND(ISNUMBER(I93),ISNUMBER(L93)),(K93-H93)*60^2+(L93-I93)*60+(M93-J93)+(N93)/100," ")</f>
        <v>155.35</v>
      </c>
      <c r="P93" s="232">
        <v>4</v>
      </c>
      <c r="Q93" s="233">
        <f>IF(ISNUMBER(O93),O93+P93," ")</f>
        <v>159.35</v>
      </c>
      <c r="R93" s="234">
        <f>IF(AND(ISNUMBER(Q93),ISNUMBER(Q94)),MIN(Q93:Q94),IF(ISNUMBER(Q93),Q93,IF(ISNUMBER(Q94),Q94," ")))</f>
        <v>154</v>
      </c>
      <c r="S93" s="108">
        <v>5</v>
      </c>
    </row>
    <row r="94" spans="1:19" ht="12.75">
      <c r="A94" s="165">
        <v>13</v>
      </c>
      <c r="B94" s="8" t="str">
        <f>B93</f>
        <v>Авдеева Яна</v>
      </c>
      <c r="C94" s="6"/>
      <c r="D94" s="6"/>
      <c r="E94" s="6"/>
      <c r="F94" s="178"/>
      <c r="G94" s="172">
        <v>2</v>
      </c>
      <c r="H94" s="1">
        <v>1</v>
      </c>
      <c r="I94" s="1">
        <v>39</v>
      </c>
      <c r="J94" s="1">
        <v>0</v>
      </c>
      <c r="K94" s="1">
        <v>1</v>
      </c>
      <c r="L94" s="1">
        <v>41</v>
      </c>
      <c r="M94" s="1">
        <v>30</v>
      </c>
      <c r="N94" s="1">
        <v>0</v>
      </c>
      <c r="O94" s="2">
        <f>IF(AND(ISNUMBER(I94),ISNUMBER(L94)),(K94-H94)*60^2+(L94-I94)*60+(M94-J94)+(N94)/100," ")</f>
        <v>150</v>
      </c>
      <c r="P94" s="9">
        <v>4</v>
      </c>
      <c r="Q94" s="4">
        <f>IF(ISNUMBER(O94),O94+P94," ")</f>
        <v>154</v>
      </c>
      <c r="R94" s="160">
        <f>R93</f>
        <v>154</v>
      </c>
      <c r="S94" s="109"/>
    </row>
    <row r="95" spans="1:19" ht="12.75">
      <c r="A95" s="165">
        <v>2</v>
      </c>
      <c r="B95" s="7" t="s">
        <v>84</v>
      </c>
      <c r="C95" s="5" t="s">
        <v>18</v>
      </c>
      <c r="D95" s="5">
        <v>2001</v>
      </c>
      <c r="E95" s="5" t="s">
        <v>11</v>
      </c>
      <c r="F95" s="177" t="s">
        <v>38</v>
      </c>
      <c r="G95" s="172">
        <f>IF(ISTEXT(B95),1," ")</f>
        <v>1</v>
      </c>
      <c r="H95" s="1">
        <v>0</v>
      </c>
      <c r="I95" s="1">
        <v>45</v>
      </c>
      <c r="J95" s="1">
        <v>0</v>
      </c>
      <c r="K95" s="1">
        <v>0</v>
      </c>
      <c r="L95" s="1">
        <v>47</v>
      </c>
      <c r="M95" s="1">
        <v>57</v>
      </c>
      <c r="N95" s="1">
        <v>3</v>
      </c>
      <c r="O95" s="2">
        <f>IF(AND(ISNUMBER(I95),ISNUMBER(L95)),(K95-H95)*60^2+(L95-I95)*60+(M95-J95)+(N95)/100," ")</f>
        <v>177.03</v>
      </c>
      <c r="P95" s="9">
        <v>2</v>
      </c>
      <c r="Q95" s="4">
        <f>IF(ISNUMBER(O95),O95+P95," ")</f>
        <v>179.03</v>
      </c>
      <c r="R95" s="159">
        <f>IF(AND(ISNUMBER(Q95),ISNUMBER(Q96)),MIN(Q95:Q96),IF(ISNUMBER(Q95),Q95,IF(ISNUMBER(Q96),Q96," ")))</f>
        <v>179.03</v>
      </c>
      <c r="S95" s="108">
        <v>7</v>
      </c>
    </row>
    <row r="96" spans="1:19" ht="12.75">
      <c r="A96" s="165">
        <v>134</v>
      </c>
      <c r="B96" s="8" t="str">
        <f>B95</f>
        <v>Дроздова Валерия</v>
      </c>
      <c r="C96" s="6"/>
      <c r="D96" s="6"/>
      <c r="E96" s="6"/>
      <c r="F96" s="178"/>
      <c r="G96" s="172">
        <f>IF(ISTEXT(B95),2," ")</f>
        <v>2</v>
      </c>
      <c r="H96" s="1">
        <v>1</v>
      </c>
      <c r="I96" s="1">
        <v>40</v>
      </c>
      <c r="J96" s="1">
        <v>0</v>
      </c>
      <c r="K96" s="1">
        <v>1</v>
      </c>
      <c r="L96" s="1">
        <v>43</v>
      </c>
      <c r="M96" s="1">
        <v>0</v>
      </c>
      <c r="N96" s="1">
        <v>83</v>
      </c>
      <c r="O96" s="2">
        <f>IF(AND(ISNUMBER(I96),ISNUMBER(L96)),(K96-H96)*60^2+(L96-I96)*60+(M96-J96)+(N96)/100," ")</f>
        <v>180.83</v>
      </c>
      <c r="P96" s="9">
        <v>6</v>
      </c>
      <c r="Q96" s="4">
        <f>IF(ISNUMBER(O96),O96+P96," ")</f>
        <v>186.83</v>
      </c>
      <c r="R96" s="160">
        <f>R95</f>
        <v>179.03</v>
      </c>
      <c r="S96" s="109">
        <v>7</v>
      </c>
    </row>
    <row r="97" spans="1:19" ht="12.75">
      <c r="A97" s="165">
        <v>3</v>
      </c>
      <c r="B97" s="7" t="s">
        <v>86</v>
      </c>
      <c r="C97" s="5" t="s">
        <v>18</v>
      </c>
      <c r="D97" s="5">
        <v>2005</v>
      </c>
      <c r="E97" s="5" t="s">
        <v>12</v>
      </c>
      <c r="F97" s="177" t="s">
        <v>25</v>
      </c>
      <c r="G97" s="172">
        <v>1</v>
      </c>
      <c r="H97" s="1">
        <v>0</v>
      </c>
      <c r="I97" s="1">
        <v>6</v>
      </c>
      <c r="J97" s="1">
        <v>0</v>
      </c>
      <c r="K97" s="1">
        <v>0</v>
      </c>
      <c r="L97" s="1">
        <v>8</v>
      </c>
      <c r="M97" s="1">
        <v>56</v>
      </c>
      <c r="N97" s="1">
        <v>66</v>
      </c>
      <c r="O97" s="2">
        <f>IF(AND(ISNUMBER(I97),ISNUMBER(L97)),(K97-H97)*60^2+(L97-I97)*60+(M97-J97)+(N97)/100," ")</f>
        <v>176.66</v>
      </c>
      <c r="P97" s="3">
        <v>14</v>
      </c>
      <c r="Q97" s="57">
        <f>IF(ISNUMBER(O97),O97+P97," ")</f>
        <v>190.66</v>
      </c>
      <c r="R97" s="124">
        <f>IF(AND(ISNUMBER(Q97),ISNUMBER(Q98)),MIN(Q97:Q98),IF(ISNUMBER(Q97),Q97,IF(ISNUMBER(Q98),Q98," ")))</f>
        <v>190.66</v>
      </c>
      <c r="S97" s="152">
        <v>2</v>
      </c>
    </row>
    <row r="98" spans="1:19" ht="12.75">
      <c r="A98" s="165">
        <v>16</v>
      </c>
      <c r="B98" s="8" t="str">
        <f>B97</f>
        <v>Куимова Юлия</v>
      </c>
      <c r="C98" s="6"/>
      <c r="D98" s="6"/>
      <c r="E98" s="6"/>
      <c r="F98" s="178"/>
      <c r="G98" s="172">
        <v>2</v>
      </c>
      <c r="H98" s="1">
        <v>1</v>
      </c>
      <c r="I98" s="1">
        <v>11</v>
      </c>
      <c r="J98" s="1">
        <v>0</v>
      </c>
      <c r="K98" s="1">
        <v>1</v>
      </c>
      <c r="L98" s="1">
        <v>14</v>
      </c>
      <c r="M98" s="1">
        <v>40</v>
      </c>
      <c r="N98" s="1">
        <v>12</v>
      </c>
      <c r="O98" s="2">
        <f>IF(AND(ISNUMBER(I98),ISNUMBER(L98)),(K98-H98)*60^2+(L98-I98)*60+(M98-J98)+(N98)/100," ")</f>
        <v>220.12</v>
      </c>
      <c r="P98" s="3">
        <v>10</v>
      </c>
      <c r="Q98" s="57">
        <f>IF(ISNUMBER(O98),O98+P98," ")</f>
        <v>230.12</v>
      </c>
      <c r="R98" s="123">
        <f>R97</f>
        <v>190.66</v>
      </c>
      <c r="S98" s="148"/>
    </row>
    <row r="99" spans="1:19" ht="12.75">
      <c r="A99" s="165">
        <v>4</v>
      </c>
      <c r="B99" s="7" t="s">
        <v>60</v>
      </c>
      <c r="C99" s="5" t="s">
        <v>18</v>
      </c>
      <c r="D99" s="5">
        <v>2007</v>
      </c>
      <c r="E99" s="5" t="s">
        <v>12</v>
      </c>
      <c r="F99" s="177" t="s">
        <v>68</v>
      </c>
      <c r="G99" s="172">
        <v>1</v>
      </c>
      <c r="H99" s="1">
        <v>0</v>
      </c>
      <c r="I99" s="1">
        <v>10</v>
      </c>
      <c r="J99" s="1">
        <v>0</v>
      </c>
      <c r="K99" s="1">
        <v>0</v>
      </c>
      <c r="L99" s="1">
        <v>13</v>
      </c>
      <c r="M99" s="1">
        <v>17</v>
      </c>
      <c r="N99" s="1">
        <v>14</v>
      </c>
      <c r="O99" s="2">
        <f>IF(AND(ISNUMBER(I99),ISNUMBER(L99)),(K99-H99)*60^2+(L99-I99)*60+(M99-J99)+(N99)/100," ")</f>
        <v>197.14</v>
      </c>
      <c r="P99" s="3">
        <v>6</v>
      </c>
      <c r="Q99" s="57">
        <f>IF(ISNUMBER(O99),O99+P99," ")</f>
        <v>203.14</v>
      </c>
      <c r="R99" s="124">
        <f>IF(AND(ISNUMBER(Q99),ISNUMBER(Q100)),MIN(Q99:Q100),IF(ISNUMBER(Q99),Q99,IF(ISNUMBER(Q100),Q100," ")))</f>
        <v>195.22</v>
      </c>
      <c r="S99" s="148"/>
    </row>
    <row r="100" spans="1:19" ht="12.75">
      <c r="A100" s="165">
        <v>166</v>
      </c>
      <c r="B100" s="8" t="str">
        <f>B99</f>
        <v>Белоусова Дарья</v>
      </c>
      <c r="C100" s="6"/>
      <c r="D100" s="6"/>
      <c r="E100" s="6"/>
      <c r="F100" s="178"/>
      <c r="G100" s="172">
        <v>2</v>
      </c>
      <c r="H100" s="1">
        <v>1</v>
      </c>
      <c r="I100" s="1">
        <v>14</v>
      </c>
      <c r="J100" s="1">
        <v>0</v>
      </c>
      <c r="K100" s="1">
        <v>1</v>
      </c>
      <c r="L100" s="1">
        <v>17</v>
      </c>
      <c r="M100" s="1">
        <v>13</v>
      </c>
      <c r="N100" s="1">
        <v>22</v>
      </c>
      <c r="O100" s="2">
        <f>IF(AND(ISNUMBER(I100),ISNUMBER(L100)),(K100-H100)*60^2+(L100-I100)*60+(M100-J100)+(N100)/100," ")</f>
        <v>193.22</v>
      </c>
      <c r="P100" s="3">
        <v>2</v>
      </c>
      <c r="Q100" s="57">
        <f>IF(ISNUMBER(O100),O100+P100," ")</f>
        <v>195.22</v>
      </c>
      <c r="R100" s="123">
        <f>R99</f>
        <v>195.22</v>
      </c>
      <c r="S100" s="148"/>
    </row>
    <row r="101" spans="1:19" ht="12.75">
      <c r="A101" s="165">
        <v>5</v>
      </c>
      <c r="B101" s="7" t="s">
        <v>67</v>
      </c>
      <c r="C101" s="5" t="s">
        <v>18</v>
      </c>
      <c r="D101" s="5">
        <v>2008</v>
      </c>
      <c r="E101" s="5" t="s">
        <v>12</v>
      </c>
      <c r="F101" s="177" t="s">
        <v>68</v>
      </c>
      <c r="G101" s="172">
        <v>1</v>
      </c>
      <c r="H101" s="1">
        <v>0</v>
      </c>
      <c r="I101" s="1">
        <v>7</v>
      </c>
      <c r="J101" s="1">
        <v>0</v>
      </c>
      <c r="K101" s="1">
        <v>0</v>
      </c>
      <c r="L101" s="1">
        <v>12</v>
      </c>
      <c r="M101" s="1">
        <v>23</v>
      </c>
      <c r="N101" s="1">
        <v>34</v>
      </c>
      <c r="O101" s="2">
        <f>IF(AND(ISNUMBER(I101),ISNUMBER(L101)),(K101-H101)*60^2+(L101-I101)*60+(M101-J101)+(N101)/100," ")</f>
        <v>323.34</v>
      </c>
      <c r="P101" s="3">
        <v>10</v>
      </c>
      <c r="Q101" s="57">
        <f>IF(ISNUMBER(O101),O101+P101," ")</f>
        <v>333.34</v>
      </c>
      <c r="R101" s="124">
        <f>IF(AND(ISNUMBER(Q101),ISNUMBER(Q102)),MIN(Q101:Q102),IF(ISNUMBER(Q101),Q101,IF(ISNUMBER(Q102),Q102," ")))</f>
        <v>198.4</v>
      </c>
      <c r="S101" s="153"/>
    </row>
    <row r="102" spans="1:19" ht="12.75">
      <c r="A102" s="165">
        <v>176</v>
      </c>
      <c r="B102" s="8" t="str">
        <f>B101</f>
        <v>Клишевич Евгения</v>
      </c>
      <c r="C102" s="6"/>
      <c r="D102" s="6"/>
      <c r="E102" s="6"/>
      <c r="F102" s="178"/>
      <c r="G102" s="172">
        <v>2</v>
      </c>
      <c r="H102" s="1">
        <v>1</v>
      </c>
      <c r="I102" s="1">
        <v>10</v>
      </c>
      <c r="J102" s="1">
        <v>0</v>
      </c>
      <c r="K102" s="1">
        <v>1</v>
      </c>
      <c r="L102" s="1">
        <v>13</v>
      </c>
      <c r="M102" s="1">
        <v>2</v>
      </c>
      <c r="N102" s="1">
        <v>40</v>
      </c>
      <c r="O102" s="2">
        <f>IF(AND(ISNUMBER(I102),ISNUMBER(L102)),(K102-H102)*60^2+(L102-I102)*60+(M102-J102)+(N102)/100," ")</f>
        <v>182.4</v>
      </c>
      <c r="P102" s="3">
        <v>16</v>
      </c>
      <c r="Q102" s="57">
        <f>IF(ISNUMBER(O102),O102+P102," ")</f>
        <v>198.4</v>
      </c>
      <c r="R102" s="123">
        <f>R101</f>
        <v>198.4</v>
      </c>
      <c r="S102" s="109"/>
    </row>
    <row r="103" spans="1:19" ht="12.75">
      <c r="A103" s="165">
        <v>6</v>
      </c>
      <c r="B103" s="7" t="s">
        <v>85</v>
      </c>
      <c r="C103" s="5" t="s">
        <v>18</v>
      </c>
      <c r="D103" s="5">
        <v>2004</v>
      </c>
      <c r="E103" s="5" t="s">
        <v>12</v>
      </c>
      <c r="F103" s="177" t="s">
        <v>25</v>
      </c>
      <c r="G103" s="172">
        <v>1</v>
      </c>
      <c r="H103" s="1">
        <v>0</v>
      </c>
      <c r="I103" s="1">
        <v>8</v>
      </c>
      <c r="J103" s="1">
        <v>0</v>
      </c>
      <c r="K103" s="1">
        <v>0</v>
      </c>
      <c r="L103" s="1">
        <v>12</v>
      </c>
      <c r="M103" s="1">
        <v>28</v>
      </c>
      <c r="N103" s="1">
        <v>9</v>
      </c>
      <c r="O103" s="2">
        <f>IF(AND(ISNUMBER(I103),ISNUMBER(L103)),(K103-H103)*60^2+(L103-I103)*60+(M103-J103)+(N103)/100," ")</f>
        <v>268.09</v>
      </c>
      <c r="P103" s="3">
        <v>8</v>
      </c>
      <c r="Q103" s="57">
        <f>IF(ISNUMBER(O103),O103+P103," ")</f>
        <v>276.09</v>
      </c>
      <c r="R103" s="124">
        <f>IF(AND(ISNUMBER(Q103),ISNUMBER(Q104)),MIN(Q103:Q104),IF(ISNUMBER(Q103),Q103,IF(ISNUMBER(Q104),Q104," ")))</f>
        <v>250.44</v>
      </c>
      <c r="S103" s="152">
        <v>1</v>
      </c>
    </row>
    <row r="104" spans="1:19" ht="13.5" thickBot="1">
      <c r="A104" s="166">
        <v>192</v>
      </c>
      <c r="B104" s="42" t="str">
        <f>B103</f>
        <v>Антипорович Дарья</v>
      </c>
      <c r="C104" s="41"/>
      <c r="D104" s="41"/>
      <c r="E104" s="41"/>
      <c r="F104" s="183"/>
      <c r="G104" s="174">
        <v>2</v>
      </c>
      <c r="H104" s="60">
        <v>1</v>
      </c>
      <c r="I104" s="60">
        <v>12</v>
      </c>
      <c r="J104" s="60">
        <v>0</v>
      </c>
      <c r="K104" s="60">
        <v>1</v>
      </c>
      <c r="L104" s="60">
        <v>16</v>
      </c>
      <c r="M104" s="60">
        <v>6</v>
      </c>
      <c r="N104" s="60">
        <v>44</v>
      </c>
      <c r="O104" s="61">
        <f>IF(AND(ISNUMBER(I104),ISNUMBER(L104)),(K104-H104)*60^2+(L104-I104)*60+(M104-J104)+(N104)/100," ")</f>
        <v>246.44</v>
      </c>
      <c r="P104" s="117">
        <v>4</v>
      </c>
      <c r="Q104" s="146">
        <f>IF(ISNUMBER(O104),O104+P104," ")</f>
        <v>250.44</v>
      </c>
      <c r="R104" s="125">
        <f>R103</f>
        <v>250.44</v>
      </c>
      <c r="S104" s="148"/>
    </row>
    <row r="105" spans="1:19" ht="12.75">
      <c r="A105" s="167"/>
      <c r="B105" s="12"/>
      <c r="C105" s="13"/>
      <c r="D105" s="13"/>
      <c r="E105" s="13"/>
      <c r="F105" s="13"/>
      <c r="G105" s="14"/>
      <c r="H105" s="15"/>
      <c r="I105" s="15"/>
      <c r="J105" s="15"/>
      <c r="K105" s="15"/>
      <c r="L105" s="15"/>
      <c r="M105" s="15"/>
      <c r="N105" s="15"/>
      <c r="O105" s="16"/>
      <c r="P105" s="150"/>
      <c r="Q105" s="16"/>
      <c r="R105" s="17"/>
      <c r="S105" s="151"/>
    </row>
    <row r="106" spans="1:18" ht="12.75">
      <c r="A106" s="13"/>
      <c r="B106" s="13"/>
      <c r="C106" s="13"/>
      <c r="D106" s="13"/>
      <c r="E106" s="13"/>
      <c r="F106" s="13"/>
      <c r="G106" s="14"/>
      <c r="H106" s="15"/>
      <c r="I106" s="15"/>
      <c r="J106" s="15"/>
      <c r="K106" s="15"/>
      <c r="L106" s="15"/>
      <c r="M106" s="15"/>
      <c r="N106" s="15"/>
      <c r="O106" s="16"/>
      <c r="P106" s="25"/>
      <c r="Q106" s="26"/>
      <c r="R106" s="27"/>
    </row>
    <row r="107" spans="1:2" ht="12.75" hidden="1">
      <c r="A107" s="112"/>
      <c r="B107" s="47" t="s">
        <v>48</v>
      </c>
    </row>
    <row r="108" spans="1:18" ht="12.75" customHeight="1" hidden="1">
      <c r="A108" s="49"/>
      <c r="B108" s="192" t="s">
        <v>22</v>
      </c>
      <c r="C108" s="190" t="s">
        <v>13</v>
      </c>
      <c r="D108" s="50"/>
      <c r="E108" s="28"/>
      <c r="F108" s="28"/>
      <c r="G108" s="194" t="s">
        <v>0</v>
      </c>
      <c r="H108" s="196" t="s">
        <v>1</v>
      </c>
      <c r="I108" s="196"/>
      <c r="J108" s="196"/>
      <c r="K108" s="196" t="s">
        <v>2</v>
      </c>
      <c r="L108" s="196"/>
      <c r="M108" s="196"/>
      <c r="N108" s="196"/>
      <c r="O108" s="197" t="s">
        <v>19</v>
      </c>
      <c r="P108" s="199" t="s">
        <v>20</v>
      </c>
      <c r="Q108" s="209" t="s">
        <v>3</v>
      </c>
      <c r="R108" s="188" t="s">
        <v>4</v>
      </c>
    </row>
    <row r="109" spans="1:18" ht="45.75" customHeight="1" hidden="1" thickBot="1">
      <c r="A109" s="51" t="s">
        <v>6</v>
      </c>
      <c r="B109" s="193"/>
      <c r="C109" s="191"/>
      <c r="D109" s="29" t="s">
        <v>14</v>
      </c>
      <c r="E109" s="30" t="s">
        <v>15</v>
      </c>
      <c r="F109" s="31" t="s">
        <v>16</v>
      </c>
      <c r="G109" s="195"/>
      <c r="H109" s="33" t="s">
        <v>7</v>
      </c>
      <c r="I109" s="34" t="s">
        <v>8</v>
      </c>
      <c r="J109" s="32" t="s">
        <v>9</v>
      </c>
      <c r="K109" s="33" t="s">
        <v>7</v>
      </c>
      <c r="L109" s="34" t="s">
        <v>8</v>
      </c>
      <c r="M109" s="34" t="s">
        <v>9</v>
      </c>
      <c r="N109" s="32" t="s">
        <v>10</v>
      </c>
      <c r="O109" s="198"/>
      <c r="P109" s="200"/>
      <c r="Q109" s="210"/>
      <c r="R109" s="189"/>
    </row>
    <row r="110" spans="1:18" ht="12.75" hidden="1">
      <c r="A110" s="114">
        <v>99</v>
      </c>
      <c r="B110" s="11" t="s">
        <v>42</v>
      </c>
      <c r="C110" s="5"/>
      <c r="D110" s="5"/>
      <c r="E110" s="5" t="s">
        <v>11</v>
      </c>
      <c r="F110" s="5" t="s">
        <v>38</v>
      </c>
      <c r="G110" s="39">
        <f>IF(ISTEXT(B110),1," ")</f>
        <v>1</v>
      </c>
      <c r="H110" s="1">
        <v>2</v>
      </c>
      <c r="I110" s="1">
        <v>16</v>
      </c>
      <c r="J110" s="1">
        <v>0</v>
      </c>
      <c r="K110" s="1">
        <v>2</v>
      </c>
      <c r="L110" s="1">
        <v>19</v>
      </c>
      <c r="M110" s="1">
        <v>5</v>
      </c>
      <c r="N110" s="1">
        <v>46</v>
      </c>
      <c r="O110" s="2">
        <f>IF(AND(ISNUMBER(I110),ISNUMBER(L110)),(K110-H110)*60^2+(L110-I110)*60+(M110-J110)+(N110)/100," ")</f>
        <v>185.46</v>
      </c>
      <c r="P110" s="3">
        <v>0</v>
      </c>
      <c r="Q110" s="57">
        <f aca="true" t="shared" si="0" ref="Q110:Q115">IF(ISNUMBER(O110),O110+P110," ")</f>
        <v>185.46</v>
      </c>
      <c r="R110" s="126">
        <f>IF(AND(ISNUMBER(Q110),ISNUMBER(Q111)),MIN(Q110:Q111),IF(ISNUMBER(Q110),Q110,IF(ISNUMBER(Q111),Q111," ")))</f>
        <v>185.46</v>
      </c>
    </row>
    <row r="111" spans="1:18" ht="12.75" hidden="1">
      <c r="A111" s="114">
        <v>1</v>
      </c>
      <c r="B111" s="8"/>
      <c r="C111" s="6"/>
      <c r="D111" s="6"/>
      <c r="E111" s="6"/>
      <c r="F111" s="6"/>
      <c r="G111" s="39">
        <f>IF(ISTEXT(B110),2," ")</f>
        <v>2</v>
      </c>
      <c r="H111" s="1">
        <v>3</v>
      </c>
      <c r="I111" s="1">
        <v>15</v>
      </c>
      <c r="J111" s="1">
        <v>0</v>
      </c>
      <c r="K111" s="1">
        <v>3</v>
      </c>
      <c r="L111" s="1">
        <v>18</v>
      </c>
      <c r="M111" s="1">
        <v>7</v>
      </c>
      <c r="N111" s="1">
        <v>24</v>
      </c>
      <c r="O111" s="2">
        <f>IF(AND(ISNUMBER(I111),ISNUMBER(L111)),(K111-H111)*60^2+(L111-I111)*60+(M111-J111)+(N111)/100," ")</f>
        <v>187.24</v>
      </c>
      <c r="P111" s="3">
        <v>0</v>
      </c>
      <c r="Q111" s="57">
        <f t="shared" si="0"/>
        <v>187.24</v>
      </c>
      <c r="R111" s="127">
        <f>R110</f>
        <v>185.46</v>
      </c>
    </row>
    <row r="112" spans="1:22" ht="12.75" hidden="1">
      <c r="A112" s="114">
        <v>91</v>
      </c>
      <c r="B112" s="11" t="s">
        <v>43</v>
      </c>
      <c r="C112" s="5"/>
      <c r="D112" s="5"/>
      <c r="E112" s="5" t="s">
        <v>12</v>
      </c>
      <c r="F112" s="5" t="s">
        <v>38</v>
      </c>
      <c r="G112" s="39">
        <f>IF(ISTEXT(B112),1," ")</f>
        <v>1</v>
      </c>
      <c r="H112" s="1">
        <v>2</v>
      </c>
      <c r="I112" s="1">
        <v>30</v>
      </c>
      <c r="J112" s="1">
        <v>0</v>
      </c>
      <c r="K112" s="1">
        <v>2</v>
      </c>
      <c r="L112" s="1">
        <v>33</v>
      </c>
      <c r="M112" s="1">
        <v>14</v>
      </c>
      <c r="N112" s="1">
        <v>98</v>
      </c>
      <c r="O112" s="2">
        <f>IF(AND(ISNUMBER(I112),ISNUMBER(L112)),(K112-H112)*60^2+(L112-I112)*60+(M112-J112)+(N112)/100," ")</f>
        <v>194.98</v>
      </c>
      <c r="P112" s="3">
        <v>4</v>
      </c>
      <c r="Q112" s="57">
        <f t="shared" si="0"/>
        <v>198.98</v>
      </c>
      <c r="R112" s="126">
        <f>IF(AND(ISNUMBER(Q112),ISNUMBER(Q113)),MIN(Q112:Q113),IF(ISNUMBER(Q112),Q112,IF(ISNUMBER(Q113),Q113," ")))</f>
        <v>198.98</v>
      </c>
      <c r="V112" t="s">
        <v>47</v>
      </c>
    </row>
    <row r="113" spans="1:18" ht="12.75" hidden="1">
      <c r="A113" s="114">
        <v>2</v>
      </c>
      <c r="B113" s="8"/>
      <c r="C113" s="6"/>
      <c r="D113" s="6"/>
      <c r="E113" s="6"/>
      <c r="F113" s="128" t="s">
        <v>44</v>
      </c>
      <c r="G113" s="39">
        <f>IF(ISTEXT(B112),2," ")</f>
        <v>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2" t="s">
        <v>45</v>
      </c>
      <c r="P113" s="3">
        <v>999</v>
      </c>
      <c r="Q113" s="57" t="str">
        <f t="shared" si="0"/>
        <v> </v>
      </c>
      <c r="R113" s="127">
        <f>R112</f>
        <v>198.98</v>
      </c>
    </row>
    <row r="114" spans="1:18" ht="12.75" hidden="1">
      <c r="A114" s="114">
        <v>166</v>
      </c>
      <c r="B114" s="7" t="s">
        <v>46</v>
      </c>
      <c r="C114" s="5"/>
      <c r="D114" s="5"/>
      <c r="E114" s="5" t="s">
        <v>12</v>
      </c>
      <c r="F114" s="5" t="s">
        <v>38</v>
      </c>
      <c r="G114" s="39">
        <v>1</v>
      </c>
      <c r="H114" s="1">
        <v>2</v>
      </c>
      <c r="I114" s="1">
        <v>49</v>
      </c>
      <c r="J114" s="1">
        <v>0</v>
      </c>
      <c r="K114" s="1">
        <v>2</v>
      </c>
      <c r="L114" s="1">
        <v>52</v>
      </c>
      <c r="M114" s="1">
        <v>59</v>
      </c>
      <c r="N114" s="1">
        <v>26</v>
      </c>
      <c r="O114" s="2">
        <f>IF(AND(ISNUMBER(I114),ISNUMBER(L114)),(K114-H114)*60^2+(L114-I114)*60+(M114-J114)+(N114)/100," ")</f>
        <v>239.26</v>
      </c>
      <c r="P114" s="3">
        <v>12</v>
      </c>
      <c r="Q114" s="57">
        <f t="shared" si="0"/>
        <v>251.26</v>
      </c>
      <c r="R114" s="126">
        <f>IF(AND(ISNUMBER(Q114),ISNUMBER(Q115)),MIN(Q114:Q115),IF(ISNUMBER(Q114),Q114,IF(ISNUMBER(Q115),Q115," ")))</f>
        <v>251.26</v>
      </c>
    </row>
    <row r="115" spans="1:18" ht="12.75" hidden="1">
      <c r="A115" s="114">
        <v>3</v>
      </c>
      <c r="B115" s="8"/>
      <c r="C115" s="6"/>
      <c r="D115" s="6"/>
      <c r="E115" s="6"/>
      <c r="F115" s="128" t="s">
        <v>44</v>
      </c>
      <c r="G115" s="39">
        <v>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2" t="s">
        <v>45</v>
      </c>
      <c r="P115" s="9">
        <v>999</v>
      </c>
      <c r="Q115" s="132" t="str">
        <f t="shared" si="0"/>
        <v> </v>
      </c>
      <c r="R115" s="127">
        <f>R114</f>
        <v>251.26</v>
      </c>
    </row>
    <row r="118" spans="2:7" ht="12.75">
      <c r="B118" s="141" t="s">
        <v>50</v>
      </c>
      <c r="F118" s="217" t="s">
        <v>51</v>
      </c>
      <c r="G118" s="217"/>
    </row>
  </sheetData>
  <sheetProtection selectLockedCells="1" selectUnlockedCells="1"/>
  <mergeCells count="41">
    <mergeCell ref="F118:G118"/>
    <mergeCell ref="K91:N91"/>
    <mergeCell ref="C91:C92"/>
    <mergeCell ref="R91:R92"/>
    <mergeCell ref="Q78:Q79"/>
    <mergeCell ref="R78:R79"/>
    <mergeCell ref="O91:O92"/>
    <mergeCell ref="P91:P92"/>
    <mergeCell ref="Q91:Q92"/>
    <mergeCell ref="Q108:Q109"/>
    <mergeCell ref="B78:B79"/>
    <mergeCell ref="C78:C79"/>
    <mergeCell ref="G78:G79"/>
    <mergeCell ref="H78:J78"/>
    <mergeCell ref="B91:B92"/>
    <mergeCell ref="G91:G92"/>
    <mergeCell ref="H91:J91"/>
    <mergeCell ref="S10:S11"/>
    <mergeCell ref="O10:O11"/>
    <mergeCell ref="P10:P11"/>
    <mergeCell ref="K78:N78"/>
    <mergeCell ref="O78:O79"/>
    <mergeCell ref="P78:P79"/>
    <mergeCell ref="A2:R2"/>
    <mergeCell ref="B10:B11"/>
    <mergeCell ref="G10:G11"/>
    <mergeCell ref="H10:J10"/>
    <mergeCell ref="K10:N10"/>
    <mergeCell ref="C10:C11"/>
    <mergeCell ref="Q10:Q11"/>
    <mergeCell ref="R10:R11"/>
    <mergeCell ref="B7:E7"/>
    <mergeCell ref="B8:E8"/>
    <mergeCell ref="R108:R109"/>
    <mergeCell ref="C108:C109"/>
    <mergeCell ref="B108:B109"/>
    <mergeCell ref="G108:G109"/>
    <mergeCell ref="H108:J108"/>
    <mergeCell ref="K108:N108"/>
    <mergeCell ref="O108:O109"/>
    <mergeCell ref="P108:P109"/>
  </mergeCells>
  <printOptions horizontalCentered="1"/>
  <pageMargins left="0.1968503937007874" right="0.1968503937007874" top="0.3937007874015748" bottom="0.23" header="0.7086614173228347" footer="0"/>
  <pageSetup horizontalDpi="300" verticalDpi="300" orientation="portrait" paperSize="9" scale="71" r:id="rId2"/>
  <rowBreaks count="1" manualBreakCount="1">
    <brk id="75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118"/>
  <sheetViews>
    <sheetView view="pageBreakPreview" zoomScaleSheetLayoutView="100" workbookViewId="0" topLeftCell="A10">
      <selection activeCell="G106" sqref="G106"/>
    </sheetView>
  </sheetViews>
  <sheetFormatPr defaultColWidth="9.00390625" defaultRowHeight="12.75"/>
  <cols>
    <col min="1" max="1" width="4.375" style="10" customWidth="1"/>
    <col min="2" max="2" width="20.625" style="10" customWidth="1"/>
    <col min="3" max="3" width="6.625" style="45" customWidth="1"/>
    <col min="4" max="4" width="9.75390625" style="45" customWidth="1"/>
    <col min="5" max="5" width="11.875" style="45" customWidth="1"/>
    <col min="6" max="6" width="17.875" style="45" customWidth="1"/>
    <col min="7" max="7" width="5.25390625" style="10" customWidth="1"/>
    <col min="8" max="8" width="4.875" style="10" hidden="1" customWidth="1"/>
    <col min="9" max="9" width="4.25390625" style="10" hidden="1" customWidth="1"/>
    <col min="10" max="10" width="5.125" style="10" hidden="1" customWidth="1"/>
    <col min="11" max="12" width="4.625" style="10" hidden="1" customWidth="1"/>
    <col min="13" max="13" width="3.75390625" style="10" hidden="1" customWidth="1"/>
    <col min="14" max="14" width="5.125" style="10" hidden="1" customWidth="1"/>
    <col min="15" max="15" width="8.25390625" style="10" customWidth="1"/>
    <col min="16" max="16" width="5.00390625" style="10" customWidth="1"/>
    <col min="17" max="17" width="12.375" style="10" customWidth="1"/>
    <col min="18" max="18" width="7.875" style="10" customWidth="1"/>
    <col min="19" max="19" width="0.12890625" style="10" customWidth="1"/>
    <col min="20" max="16384" width="9.125" style="10" customWidth="1"/>
  </cols>
  <sheetData>
    <row r="1" spans="1:18" ht="18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8">
      <c r="A2" s="201" t="s">
        <v>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1" ht="12.75">
      <c r="A3" s="43"/>
      <c r="B3" s="43"/>
      <c r="C3" s="43"/>
      <c r="D3" s="43"/>
      <c r="E3" s="43"/>
      <c r="F3" s="43" t="s">
        <v>88</v>
      </c>
      <c r="G3" s="43"/>
      <c r="H3" s="43"/>
      <c r="I3" s="43"/>
      <c r="J3" s="43"/>
      <c r="K3" s="43"/>
    </row>
    <row r="4" spans="1:11" ht="18">
      <c r="A4" s="44"/>
      <c r="C4" s="44"/>
      <c r="D4" s="44" t="s">
        <v>36</v>
      </c>
      <c r="E4" s="44"/>
      <c r="F4" s="44"/>
      <c r="G4" s="44"/>
      <c r="H4" s="43"/>
      <c r="I4" s="43"/>
      <c r="J4" s="43"/>
      <c r="K4" s="43"/>
    </row>
    <row r="5" spans="1:11" ht="18">
      <c r="A5" s="44"/>
      <c r="B5" s="44"/>
      <c r="C5" s="44" t="s">
        <v>21</v>
      </c>
      <c r="D5" s="44"/>
      <c r="E5" s="44"/>
      <c r="F5" s="44"/>
      <c r="G5" s="44"/>
      <c r="H5" s="43"/>
      <c r="I5" s="43"/>
      <c r="J5" s="43"/>
      <c r="K5" s="43"/>
    </row>
    <row r="6" spans="1:11" ht="12.75">
      <c r="A6" s="43"/>
      <c r="B6" s="43"/>
      <c r="C6" s="43"/>
      <c r="D6" s="43"/>
      <c r="E6" s="43" t="s">
        <v>37</v>
      </c>
      <c r="F6" s="43"/>
      <c r="G6" s="43"/>
      <c r="H6" s="43"/>
      <c r="I6" s="43"/>
      <c r="J6" s="43"/>
      <c r="K6" s="43"/>
    </row>
    <row r="7" spans="1:11" ht="12.75">
      <c r="A7" s="43"/>
      <c r="B7" s="187"/>
      <c r="C7" s="187"/>
      <c r="D7" s="187"/>
      <c r="E7" s="187"/>
      <c r="F7" s="43"/>
      <c r="G7" s="43"/>
      <c r="H7" s="43"/>
      <c r="I7" s="43"/>
      <c r="J7" s="43"/>
      <c r="K7" s="43"/>
    </row>
    <row r="8" spans="1:17" ht="12.75">
      <c r="A8" s="10" t="s">
        <v>90</v>
      </c>
      <c r="B8" s="247" t="s">
        <v>87</v>
      </c>
      <c r="C8" s="247"/>
      <c r="D8" s="247"/>
      <c r="E8" s="247"/>
      <c r="F8" s="248">
        <v>43261</v>
      </c>
      <c r="Q8" s="46">
        <v>43261</v>
      </c>
    </row>
    <row r="9" spans="2:6" ht="13.5" thickBot="1">
      <c r="B9" s="47" t="s">
        <v>30</v>
      </c>
      <c r="C9" s="48"/>
      <c r="D9" s="48"/>
      <c r="E9" s="48"/>
      <c r="F9" s="59"/>
    </row>
    <row r="10" spans="1:19" ht="12.75" customHeight="1">
      <c r="A10" s="49"/>
      <c r="B10" s="202" t="s">
        <v>22</v>
      </c>
      <c r="C10" s="190" t="s">
        <v>13</v>
      </c>
      <c r="D10" s="50"/>
      <c r="E10" s="28"/>
      <c r="F10" s="175"/>
      <c r="G10" s="204" t="s">
        <v>0</v>
      </c>
      <c r="H10" s="206" t="s">
        <v>1</v>
      </c>
      <c r="I10" s="206"/>
      <c r="J10" s="207"/>
      <c r="K10" s="208" t="s">
        <v>2</v>
      </c>
      <c r="L10" s="206"/>
      <c r="M10" s="206"/>
      <c r="N10" s="206"/>
      <c r="O10" s="213" t="s">
        <v>19</v>
      </c>
      <c r="P10" s="209" t="s">
        <v>20</v>
      </c>
      <c r="Q10" s="209" t="s">
        <v>3</v>
      </c>
      <c r="R10" s="188" t="s">
        <v>4</v>
      </c>
      <c r="S10" s="211" t="s">
        <v>5</v>
      </c>
    </row>
    <row r="11" spans="1:19" ht="46.5" customHeight="1" thickBot="1">
      <c r="A11" s="51" t="s">
        <v>6</v>
      </c>
      <c r="B11" s="203"/>
      <c r="C11" s="191"/>
      <c r="D11" s="29" t="s">
        <v>14</v>
      </c>
      <c r="E11" s="30" t="s">
        <v>15</v>
      </c>
      <c r="F11" s="176" t="s">
        <v>16</v>
      </c>
      <c r="G11" s="205"/>
      <c r="H11" s="54" t="s">
        <v>7</v>
      </c>
      <c r="I11" s="34" t="s">
        <v>8</v>
      </c>
      <c r="J11" s="32" t="s">
        <v>9</v>
      </c>
      <c r="K11" s="33" t="s">
        <v>7</v>
      </c>
      <c r="L11" s="34" t="s">
        <v>8</v>
      </c>
      <c r="M11" s="34" t="s">
        <v>9</v>
      </c>
      <c r="N11" s="55" t="s">
        <v>10</v>
      </c>
      <c r="O11" s="214"/>
      <c r="P11" s="210"/>
      <c r="Q11" s="210"/>
      <c r="R11" s="189"/>
      <c r="S11" s="212" t="s">
        <v>5</v>
      </c>
    </row>
    <row r="12" spans="1:19" ht="12.75">
      <c r="A12" s="165">
        <v>1</v>
      </c>
      <c r="B12" s="7" t="s">
        <v>52</v>
      </c>
      <c r="C12" s="5" t="s">
        <v>17</v>
      </c>
      <c r="D12" s="5">
        <v>2002</v>
      </c>
      <c r="E12" s="5" t="s">
        <v>12</v>
      </c>
      <c r="F12" s="177" t="s">
        <v>39</v>
      </c>
      <c r="G12" s="172">
        <f>IF(ISTEXT(B12),1," ")</f>
        <v>1</v>
      </c>
      <c r="H12" s="231">
        <v>0</v>
      </c>
      <c r="I12" s="231">
        <v>50</v>
      </c>
      <c r="J12" s="231">
        <v>0</v>
      </c>
      <c r="K12" s="231">
        <v>0</v>
      </c>
      <c r="L12" s="231">
        <v>52</v>
      </c>
      <c r="M12" s="231">
        <v>9</v>
      </c>
      <c r="N12" s="231">
        <v>75</v>
      </c>
      <c r="O12" s="2">
        <f>IF(AND(ISNUMBER(I12),ISNUMBER(L12)),(K12-H12)*60^2+(L12-I12)*60+(M12-J12)+(N12)/100," ")</f>
        <v>129.75</v>
      </c>
      <c r="P12" s="9">
        <v>0</v>
      </c>
      <c r="Q12" s="4">
        <f>IF(ISNUMBER(O12),O12+P12," ")</f>
        <v>129.75</v>
      </c>
      <c r="R12" s="115">
        <f>IF(AND(ISNUMBER(Q12),ISNUMBER(Q13)),MIN(Q12:Q13),IF(ISNUMBER(Q12),Q12,IF(ISNUMBER(Q13),Q13," ")))</f>
        <v>129.75</v>
      </c>
      <c r="S12" s="111"/>
    </row>
    <row r="13" spans="1:19" ht="12.75">
      <c r="A13" s="165">
        <v>26</v>
      </c>
      <c r="B13" s="8" t="str">
        <f>B12</f>
        <v>Яцковский Владислав</v>
      </c>
      <c r="C13" s="6"/>
      <c r="D13" s="6"/>
      <c r="E13" s="6"/>
      <c r="F13" s="178"/>
      <c r="G13" s="172">
        <f>IF(ISTEXT(B12),2," ")</f>
        <v>2</v>
      </c>
      <c r="H13" s="1">
        <v>0</v>
      </c>
      <c r="I13" s="1">
        <v>38</v>
      </c>
      <c r="J13" s="1">
        <v>0</v>
      </c>
      <c r="K13" s="1">
        <v>0</v>
      </c>
      <c r="L13" s="1">
        <v>40</v>
      </c>
      <c r="M13" s="1">
        <v>10</v>
      </c>
      <c r="N13" s="1">
        <v>46</v>
      </c>
      <c r="O13" s="2">
        <f>IF(AND(ISNUMBER(I13),ISNUMBER(L13)),(K13-H13)*60^2+(L13-I13)*60+(M13-J13)+(N13)/100," ")</f>
        <v>130.46</v>
      </c>
      <c r="P13" s="9">
        <v>2</v>
      </c>
      <c r="Q13" s="4">
        <f>IF(ISNUMBER(O13),O13+P13," ")</f>
        <v>132.46</v>
      </c>
      <c r="R13" s="116">
        <f>R12</f>
        <v>129.75</v>
      </c>
      <c r="S13" s="111"/>
    </row>
    <row r="14" spans="1:19" ht="12.75">
      <c r="A14" s="165">
        <v>2</v>
      </c>
      <c r="B14" s="7" t="s">
        <v>35</v>
      </c>
      <c r="C14" s="5">
        <v>1</v>
      </c>
      <c r="D14" s="170">
        <v>2004</v>
      </c>
      <c r="E14" s="170" t="s">
        <v>12</v>
      </c>
      <c r="F14" s="179" t="s">
        <v>68</v>
      </c>
      <c r="G14" s="172">
        <f>IF(ISTEXT(B14),1," ")</f>
        <v>1</v>
      </c>
      <c r="H14" s="1">
        <v>0</v>
      </c>
      <c r="I14" s="1">
        <v>48</v>
      </c>
      <c r="J14" s="1">
        <v>0</v>
      </c>
      <c r="K14" s="1">
        <v>0</v>
      </c>
      <c r="L14" s="1">
        <v>50</v>
      </c>
      <c r="M14" s="1">
        <v>13</v>
      </c>
      <c r="N14" s="1">
        <v>79</v>
      </c>
      <c r="O14" s="2">
        <f>IF(AND(ISNUMBER(I14),ISNUMBER(L14)),(K14-H14)*60^2+(L14-I14)*60+(M14-J14)+(N14)/100," ")</f>
        <v>133.79</v>
      </c>
      <c r="P14" s="9">
        <v>2</v>
      </c>
      <c r="Q14" s="4">
        <f>IF(ISNUMBER(O14),O14+P14," ")</f>
        <v>135.79</v>
      </c>
      <c r="R14" s="115">
        <f>IF(AND(ISNUMBER(Q14),ISNUMBER(Q15)),MIN(Q14:Q15),IF(ISNUMBER(Q14),Q14,IF(ISNUMBER(Q15),Q15," ")))</f>
        <v>134.51</v>
      </c>
      <c r="S14" s="110">
        <v>10</v>
      </c>
    </row>
    <row r="15" spans="1:19" ht="12.75">
      <c r="A15" s="165">
        <v>117</v>
      </c>
      <c r="B15" s="8" t="str">
        <f>B14</f>
        <v>Коваленко Денис</v>
      </c>
      <c r="C15" s="6"/>
      <c r="D15" s="6"/>
      <c r="E15" s="6"/>
      <c r="F15" s="178"/>
      <c r="G15" s="172">
        <f>IF(ISTEXT(B14),2," ")</f>
        <v>2</v>
      </c>
      <c r="H15" s="1">
        <v>0</v>
      </c>
      <c r="I15" s="1">
        <v>36</v>
      </c>
      <c r="J15" s="1">
        <v>0</v>
      </c>
      <c r="K15" s="1">
        <v>0</v>
      </c>
      <c r="L15" s="1">
        <v>38</v>
      </c>
      <c r="M15" s="1">
        <v>14</v>
      </c>
      <c r="N15" s="1">
        <v>51</v>
      </c>
      <c r="O15" s="2">
        <f>IF(AND(ISNUMBER(I15),ISNUMBER(L15)),(K15-H15)*60^2+(L15-I15)*60+(M15-J15)+(N15)/100," ")</f>
        <v>134.51</v>
      </c>
      <c r="P15" s="9">
        <v>0</v>
      </c>
      <c r="Q15" s="4">
        <f>IF(ISNUMBER(O15),O15+P15," ")</f>
        <v>134.51</v>
      </c>
      <c r="R15" s="116">
        <f>R14</f>
        <v>134.51</v>
      </c>
      <c r="S15" s="111"/>
    </row>
    <row r="16" spans="1:19" ht="12.75">
      <c r="A16" s="165">
        <v>3</v>
      </c>
      <c r="B16" s="171" t="s">
        <v>40</v>
      </c>
      <c r="C16" s="170">
        <v>2</v>
      </c>
      <c r="D16" s="170">
        <v>2002</v>
      </c>
      <c r="E16" s="170" t="s">
        <v>12</v>
      </c>
      <c r="F16" s="179" t="s">
        <v>39</v>
      </c>
      <c r="G16" s="172">
        <f>IF(ISTEXT(B16),1," ")</f>
        <v>1</v>
      </c>
      <c r="H16" s="1">
        <v>0</v>
      </c>
      <c r="I16" s="1">
        <v>47</v>
      </c>
      <c r="J16" s="1">
        <v>0</v>
      </c>
      <c r="K16" s="1">
        <v>0</v>
      </c>
      <c r="L16" s="1">
        <v>49</v>
      </c>
      <c r="M16" s="1">
        <v>14</v>
      </c>
      <c r="N16" s="1">
        <v>39</v>
      </c>
      <c r="O16" s="2">
        <f>IF(AND(ISNUMBER(I16),ISNUMBER(L16)),(K16-H16)*60^2+(L16-I16)*60+(M16-J16)+(N16)/100," ")</f>
        <v>134.39</v>
      </c>
      <c r="P16" s="9">
        <v>4</v>
      </c>
      <c r="Q16" s="4">
        <f>IF(ISNUMBER(O16),O16+P16," ")</f>
        <v>138.39</v>
      </c>
      <c r="R16" s="115">
        <f>IF(AND(ISNUMBER(Q16),ISNUMBER(Q17)),MIN(Q16:Q17),IF(ISNUMBER(Q16),Q16,IF(ISNUMBER(Q17),Q17," ")))</f>
        <v>134.75</v>
      </c>
      <c r="S16" s="111"/>
    </row>
    <row r="17" spans="1:19" ht="12.75">
      <c r="A17" s="165">
        <v>14</v>
      </c>
      <c r="B17" s="8" t="str">
        <f>B16</f>
        <v>Якимович Егор</v>
      </c>
      <c r="C17" s="6"/>
      <c r="D17" s="6"/>
      <c r="E17" s="6"/>
      <c r="F17" s="178"/>
      <c r="G17" s="172">
        <f>IF(ISTEXT(B16),2," ")</f>
        <v>2</v>
      </c>
      <c r="H17" s="1">
        <v>0</v>
      </c>
      <c r="I17" s="1">
        <v>35</v>
      </c>
      <c r="J17" s="1">
        <v>0</v>
      </c>
      <c r="K17" s="1">
        <v>0</v>
      </c>
      <c r="L17" s="1">
        <v>37</v>
      </c>
      <c r="M17" s="1">
        <v>14</v>
      </c>
      <c r="N17" s="1">
        <v>75</v>
      </c>
      <c r="O17" s="2">
        <f>IF(AND(ISNUMBER(I17),ISNUMBER(L17)),(K17-H17)*60^2+(L17-I17)*60+(M17-J17)+(N17)/100," ")</f>
        <v>134.75</v>
      </c>
      <c r="P17" s="9">
        <v>0</v>
      </c>
      <c r="Q17" s="4">
        <f>IF(ISNUMBER(O17),O17+P17," ")</f>
        <v>134.75</v>
      </c>
      <c r="R17" s="116">
        <f>R16</f>
        <v>134.75</v>
      </c>
      <c r="S17" s="111"/>
    </row>
    <row r="18" spans="1:19" ht="12.75">
      <c r="A18" s="165">
        <v>4</v>
      </c>
      <c r="B18" s="7" t="s">
        <v>54</v>
      </c>
      <c r="C18" s="5">
        <v>1</v>
      </c>
      <c r="D18" s="5">
        <v>2004</v>
      </c>
      <c r="E18" s="5" t="s">
        <v>12</v>
      </c>
      <c r="F18" s="177" t="s">
        <v>68</v>
      </c>
      <c r="G18" s="172">
        <f>IF(ISTEXT(B18),1," ")</f>
        <v>1</v>
      </c>
      <c r="H18" s="1">
        <v>0</v>
      </c>
      <c r="I18" s="1">
        <v>49</v>
      </c>
      <c r="J18" s="1">
        <v>0</v>
      </c>
      <c r="K18" s="1">
        <v>0</v>
      </c>
      <c r="L18" s="1">
        <v>51</v>
      </c>
      <c r="M18" s="1">
        <v>15</v>
      </c>
      <c r="N18" s="1">
        <v>60</v>
      </c>
      <c r="O18" s="2">
        <f>IF(AND(ISNUMBER(I18),ISNUMBER(L18)),(K18-H18)*60^2+(L18-I18)*60+(M18-J18)+(N18)/100," ")</f>
        <v>135.6</v>
      </c>
      <c r="P18" s="9">
        <v>2</v>
      </c>
      <c r="Q18" s="4">
        <f>IF(ISNUMBER(O18),O18+P18," ")</f>
        <v>137.6</v>
      </c>
      <c r="R18" s="115">
        <f>IF(AND(ISNUMBER(Q18),ISNUMBER(Q19)),MIN(Q18:Q19),IF(ISNUMBER(Q18),Q18,IF(ISNUMBER(Q19),Q19," ")))</f>
        <v>137.42</v>
      </c>
      <c r="S18" s="111"/>
    </row>
    <row r="19" spans="1:19" ht="12.75">
      <c r="A19" s="165">
        <v>44</v>
      </c>
      <c r="B19" s="8" t="str">
        <f>B18</f>
        <v>Хотянович Владислав</v>
      </c>
      <c r="C19" s="6"/>
      <c r="D19" s="6"/>
      <c r="E19" s="6"/>
      <c r="F19" s="178"/>
      <c r="G19" s="172">
        <f>IF(ISTEXT(B18),2," ")</f>
        <v>2</v>
      </c>
      <c r="H19" s="1">
        <v>0</v>
      </c>
      <c r="I19" s="1">
        <v>37</v>
      </c>
      <c r="J19" s="1">
        <v>0</v>
      </c>
      <c r="K19" s="1">
        <v>0</v>
      </c>
      <c r="L19" s="1">
        <v>39</v>
      </c>
      <c r="M19" s="1">
        <v>11</v>
      </c>
      <c r="N19" s="1">
        <v>42</v>
      </c>
      <c r="O19" s="2">
        <f>IF(AND(ISNUMBER(I19),ISNUMBER(L19)),(K19-H19)*60^2+(L19-I19)*60+(M19-J19)+(N19)/100," ")</f>
        <v>131.42</v>
      </c>
      <c r="P19" s="9">
        <v>6</v>
      </c>
      <c r="Q19" s="4">
        <f>IF(ISNUMBER(O19),O19+P19," ")</f>
        <v>137.42</v>
      </c>
      <c r="R19" s="116">
        <f>R18</f>
        <v>137.42</v>
      </c>
      <c r="S19" s="111"/>
    </row>
    <row r="20" spans="1:19" ht="12.75">
      <c r="A20" s="165">
        <v>5</v>
      </c>
      <c r="B20" s="7" t="s">
        <v>53</v>
      </c>
      <c r="C20" s="5">
        <v>2</v>
      </c>
      <c r="D20" s="5">
        <v>2003</v>
      </c>
      <c r="E20" s="5" t="s">
        <v>12</v>
      </c>
      <c r="F20" s="177" t="s">
        <v>39</v>
      </c>
      <c r="G20" s="172">
        <f>IF(ISTEXT(B20),1," ")</f>
        <v>1</v>
      </c>
      <c r="H20" s="1">
        <v>0</v>
      </c>
      <c r="I20" s="1">
        <v>45</v>
      </c>
      <c r="J20" s="1">
        <v>0</v>
      </c>
      <c r="K20" s="1">
        <v>0</v>
      </c>
      <c r="L20" s="1">
        <v>47</v>
      </c>
      <c r="M20" s="1">
        <v>18</v>
      </c>
      <c r="N20" s="1">
        <v>44</v>
      </c>
      <c r="O20" s="2">
        <f>IF(AND(ISNUMBER(I20),ISNUMBER(L20)),(K20-H20)*60^2+(L20-I20)*60+(M20-J20)+(N20)/100," ")</f>
        <v>138.44</v>
      </c>
      <c r="P20" s="9">
        <v>2</v>
      </c>
      <c r="Q20" s="4">
        <f>IF(ISNUMBER(O20),O20+P20," ")</f>
        <v>140.44</v>
      </c>
      <c r="R20" s="115">
        <f>IF(AND(ISNUMBER(Q20),ISNUMBER(Q21)),MIN(Q20:Q21),IF(ISNUMBER(Q20),Q20,IF(ISNUMBER(Q21),Q21," ")))</f>
        <v>140.44</v>
      </c>
      <c r="S20" s="111"/>
    </row>
    <row r="21" spans="1:19" ht="12.75">
      <c r="A21" s="165">
        <v>99</v>
      </c>
      <c r="B21" s="8" t="str">
        <f>B20</f>
        <v>Медведев Глеб</v>
      </c>
      <c r="C21" s="6"/>
      <c r="D21" s="6"/>
      <c r="E21" s="6"/>
      <c r="F21" s="178"/>
      <c r="G21" s="172">
        <f>IF(ISTEXT(B20),2," ")</f>
        <v>2</v>
      </c>
      <c r="H21" s="1">
        <v>0</v>
      </c>
      <c r="I21" s="1">
        <v>32</v>
      </c>
      <c r="J21" s="1">
        <v>0</v>
      </c>
      <c r="K21" s="1">
        <v>0</v>
      </c>
      <c r="L21" s="1">
        <v>34</v>
      </c>
      <c r="M21" s="1">
        <v>26</v>
      </c>
      <c r="N21" s="1">
        <v>90</v>
      </c>
      <c r="O21" s="2">
        <f>IF(AND(ISNUMBER(I21),ISNUMBER(L21)),(K21-H21)*60^2+(L21-I21)*60+(M21-J21)+(N21)/100," ")</f>
        <v>146.9</v>
      </c>
      <c r="P21" s="9">
        <v>10</v>
      </c>
      <c r="Q21" s="4">
        <f>IF(ISNUMBER(O21),O21+P21," ")</f>
        <v>156.9</v>
      </c>
      <c r="R21" s="116">
        <f>R20</f>
        <v>140.44</v>
      </c>
      <c r="S21" s="111"/>
    </row>
    <row r="22" spans="1:19" ht="12.75">
      <c r="A22" s="165">
        <v>6</v>
      </c>
      <c r="B22" s="7" t="s">
        <v>34</v>
      </c>
      <c r="C22" s="5" t="s">
        <v>17</v>
      </c>
      <c r="D22" s="5">
        <v>2001</v>
      </c>
      <c r="E22" s="5" t="s">
        <v>11</v>
      </c>
      <c r="F22" s="177" t="s">
        <v>38</v>
      </c>
      <c r="G22" s="172">
        <f>IF(ISTEXT(B22),1," ")</f>
        <v>1</v>
      </c>
      <c r="H22" s="1">
        <v>0</v>
      </c>
      <c r="I22" s="1">
        <v>46</v>
      </c>
      <c r="J22" s="1">
        <v>0</v>
      </c>
      <c r="K22" s="1">
        <v>0</v>
      </c>
      <c r="L22" s="1">
        <v>48</v>
      </c>
      <c r="M22" s="1">
        <v>20</v>
      </c>
      <c r="N22" s="1">
        <v>46</v>
      </c>
      <c r="O22" s="2">
        <f>IF(AND(ISNUMBER(I22),ISNUMBER(L22)),(K22-H22)*60^2+(L22-I22)*60+(M22-J22)+(N22)/100," ")</f>
        <v>140.46</v>
      </c>
      <c r="P22" s="9">
        <v>0</v>
      </c>
      <c r="Q22" s="4">
        <f>IF(ISNUMBER(O22),O22+P22," ")</f>
        <v>140.46</v>
      </c>
      <c r="R22" s="115">
        <f>IF(AND(ISNUMBER(Q22),ISNUMBER(Q23)),MIN(Q22:Q23),IF(ISNUMBER(Q22),Q22,IF(ISNUMBER(Q23),Q23," ")))</f>
        <v>140.46</v>
      </c>
      <c r="S22" s="110">
        <v>22</v>
      </c>
    </row>
    <row r="23" spans="1:19" ht="12.75">
      <c r="A23" s="165">
        <v>3</v>
      </c>
      <c r="B23" s="8" t="str">
        <f>B22</f>
        <v>Петриченко Евгений</v>
      </c>
      <c r="C23" s="6"/>
      <c r="D23" s="6"/>
      <c r="E23" s="6"/>
      <c r="F23" s="178"/>
      <c r="G23" s="172">
        <f>IF(ISTEXT(B22),2," ")</f>
        <v>2</v>
      </c>
      <c r="H23" s="1">
        <v>0</v>
      </c>
      <c r="I23" s="1">
        <v>34</v>
      </c>
      <c r="J23" s="1">
        <v>0</v>
      </c>
      <c r="K23" s="1">
        <v>0</v>
      </c>
      <c r="L23" s="1">
        <v>36</v>
      </c>
      <c r="M23" s="1">
        <v>21</v>
      </c>
      <c r="N23" s="1">
        <v>89</v>
      </c>
      <c r="O23" s="2">
        <f>IF(AND(ISNUMBER(I23),ISNUMBER(L23)),(K23-H23)*60^2+(L23-I23)*60+(M23-J23)+(N23)/100," ")</f>
        <v>141.89</v>
      </c>
      <c r="P23" s="9">
        <v>2</v>
      </c>
      <c r="Q23" s="4">
        <f>IF(ISNUMBER(O23),O23+P23," ")</f>
        <v>143.89</v>
      </c>
      <c r="R23" s="116">
        <f>R22</f>
        <v>140.46</v>
      </c>
      <c r="S23" s="111"/>
    </row>
    <row r="24" spans="1:19" ht="12.75">
      <c r="A24" s="165">
        <v>7</v>
      </c>
      <c r="B24" s="7" t="s">
        <v>57</v>
      </c>
      <c r="C24" s="5" t="s">
        <v>18</v>
      </c>
      <c r="D24" s="5">
        <v>2002</v>
      </c>
      <c r="E24" s="5" t="s">
        <v>12</v>
      </c>
      <c r="F24" s="177" t="s">
        <v>68</v>
      </c>
      <c r="G24" s="172">
        <v>1</v>
      </c>
      <c r="H24" s="1">
        <v>0</v>
      </c>
      <c r="I24" s="1">
        <v>51</v>
      </c>
      <c r="J24" s="1">
        <v>0</v>
      </c>
      <c r="K24" s="1">
        <v>0</v>
      </c>
      <c r="L24" s="1">
        <v>53</v>
      </c>
      <c r="M24" s="1">
        <v>20</v>
      </c>
      <c r="N24" s="1">
        <v>58</v>
      </c>
      <c r="O24" s="2">
        <f>IF(AND(ISNUMBER(I24),ISNUMBER(L24)),(K24-H24)*60^2+(L24-I24)*60+(M24-J24)+(N24)/100," ")</f>
        <v>140.58</v>
      </c>
      <c r="P24" s="9">
        <v>0</v>
      </c>
      <c r="Q24" s="4">
        <f>IF(ISNUMBER(O24),O24+P24," ")</f>
        <v>140.58</v>
      </c>
      <c r="R24" s="115">
        <f>IF(AND(ISNUMBER(Q24),ISNUMBER(Q25)),MIN(Q24:Q25),IF(ISNUMBER(Q24),Q24,IF(ISNUMBER(Q25),Q25," ")))</f>
        <v>140.58</v>
      </c>
      <c r="S24" s="111"/>
    </row>
    <row r="25" spans="1:19" ht="12.75">
      <c r="A25" s="165">
        <v>95</v>
      </c>
      <c r="B25" s="8" t="str">
        <f>B24</f>
        <v>Расолько Матвей</v>
      </c>
      <c r="C25" s="6"/>
      <c r="D25" s="6"/>
      <c r="E25" s="6"/>
      <c r="F25" s="178"/>
      <c r="G25" s="172">
        <v>2</v>
      </c>
      <c r="H25" s="1">
        <v>0</v>
      </c>
      <c r="I25" s="1">
        <v>33</v>
      </c>
      <c r="J25" s="1">
        <v>0</v>
      </c>
      <c r="K25" s="1">
        <v>0</v>
      </c>
      <c r="L25" s="1">
        <v>35</v>
      </c>
      <c r="M25" s="1">
        <v>21</v>
      </c>
      <c r="N25" s="1">
        <v>77</v>
      </c>
      <c r="O25" s="2">
        <f>IF(AND(ISNUMBER(I25),ISNUMBER(L25)),(K25-H25)*60^2+(L25-I25)*60+(M25-J25)+(N25)/100," ")</f>
        <v>141.77</v>
      </c>
      <c r="P25" s="9">
        <v>0</v>
      </c>
      <c r="Q25" s="4">
        <f>IF(ISNUMBER(O25),O25+P25," ")</f>
        <v>141.77</v>
      </c>
      <c r="R25" s="116">
        <f>R24</f>
        <v>140.58</v>
      </c>
      <c r="S25" s="111"/>
    </row>
    <row r="26" spans="1:19" ht="12.75">
      <c r="A26" s="165">
        <v>8</v>
      </c>
      <c r="B26" s="7" t="s">
        <v>56</v>
      </c>
      <c r="C26" s="5" t="s">
        <v>18</v>
      </c>
      <c r="D26" s="5">
        <v>2004</v>
      </c>
      <c r="E26" s="5" t="s">
        <v>12</v>
      </c>
      <c r="F26" s="177" t="s">
        <v>68</v>
      </c>
      <c r="G26" s="172">
        <f>IF(ISTEXT(B26),1," ")</f>
        <v>1</v>
      </c>
      <c r="H26" s="1">
        <v>0</v>
      </c>
      <c r="I26" s="1">
        <v>44</v>
      </c>
      <c r="J26" s="1">
        <v>0</v>
      </c>
      <c r="K26" s="1">
        <v>0</v>
      </c>
      <c r="L26" s="1">
        <v>46</v>
      </c>
      <c r="M26" s="1">
        <v>25</v>
      </c>
      <c r="N26" s="1">
        <v>23</v>
      </c>
      <c r="O26" s="2">
        <f>IF(AND(ISNUMBER(I26),ISNUMBER(L26)),(K26-H26)*60^2+(L26-I26)*60+(M26-J26)+(N26)/100," ")</f>
        <v>145.23</v>
      </c>
      <c r="P26" s="9">
        <v>2</v>
      </c>
      <c r="Q26" s="4">
        <f>IF(ISNUMBER(O26),O26+P26," ")</f>
        <v>147.23</v>
      </c>
      <c r="R26" s="115">
        <f>IF(AND(ISNUMBER(Q26),ISNUMBER(Q27)),MIN(Q26:Q27),IF(ISNUMBER(Q26),Q26,IF(ISNUMBER(Q27),Q27," ")))</f>
        <v>147.23</v>
      </c>
      <c r="S26" s="111"/>
    </row>
    <row r="27" spans="1:19" ht="12.75">
      <c r="A27" s="165">
        <v>20</v>
      </c>
      <c r="B27" s="8" t="str">
        <f>B26</f>
        <v>Гуревич Дмитрий</v>
      </c>
      <c r="C27" s="6"/>
      <c r="D27" s="6"/>
      <c r="E27" s="6"/>
      <c r="F27" s="178"/>
      <c r="G27" s="172">
        <f>IF(ISTEXT(B26),2," ")</f>
        <v>2</v>
      </c>
      <c r="H27" s="1">
        <v>0</v>
      </c>
      <c r="I27" s="1">
        <v>29</v>
      </c>
      <c r="J27" s="1">
        <v>0</v>
      </c>
      <c r="K27" s="1">
        <v>0</v>
      </c>
      <c r="L27" s="1">
        <v>31</v>
      </c>
      <c r="M27" s="1">
        <v>30</v>
      </c>
      <c r="N27" s="1">
        <v>9</v>
      </c>
      <c r="O27" s="2">
        <f>IF(AND(ISNUMBER(I27),ISNUMBER(L27)),(K27-H27)*60^2+(L27-I27)*60+(M27-J27)+(N27)/100," ")</f>
        <v>150.09</v>
      </c>
      <c r="P27" s="9">
        <v>6</v>
      </c>
      <c r="Q27" s="4">
        <f>IF(ISNUMBER(O27),O27+P27," ")</f>
        <v>156.09</v>
      </c>
      <c r="R27" s="116">
        <f>R26</f>
        <v>147.23</v>
      </c>
      <c r="S27" s="111"/>
    </row>
    <row r="28" spans="1:19" ht="12.75">
      <c r="A28" s="165">
        <v>9</v>
      </c>
      <c r="B28" s="7" t="s">
        <v>63</v>
      </c>
      <c r="C28" s="5" t="s">
        <v>18</v>
      </c>
      <c r="D28" s="5">
        <v>2005</v>
      </c>
      <c r="E28" s="5" t="s">
        <v>12</v>
      </c>
      <c r="F28" s="177" t="s">
        <v>64</v>
      </c>
      <c r="G28" s="172">
        <v>1</v>
      </c>
      <c r="H28" s="1">
        <v>0</v>
      </c>
      <c r="I28" s="1">
        <v>39</v>
      </c>
      <c r="J28" s="1">
        <v>0</v>
      </c>
      <c r="K28" s="1">
        <v>0</v>
      </c>
      <c r="L28" s="1">
        <v>41</v>
      </c>
      <c r="M28" s="1">
        <v>28</v>
      </c>
      <c r="N28" s="1">
        <v>8</v>
      </c>
      <c r="O28" s="2">
        <f>IF(AND(ISNUMBER(I28),ISNUMBER(L28)),(K28-H28)*60^2+(L28-I28)*60+(M28-J28)+(N28)/100," ")</f>
        <v>148.08</v>
      </c>
      <c r="P28" s="9">
        <v>0</v>
      </c>
      <c r="Q28" s="4">
        <f>IF(ISNUMBER(O28),O28+P28," ")</f>
        <v>148.08</v>
      </c>
      <c r="R28" s="115">
        <f>IF(AND(ISNUMBER(Q28),ISNUMBER(Q29)),MIN(Q28:Q29),IF(ISNUMBER(Q28),Q28,IF(ISNUMBER(Q29),Q29," ")))</f>
        <v>148.08</v>
      </c>
      <c r="S28" s="111"/>
    </row>
    <row r="29" spans="1:19" ht="12.75">
      <c r="A29" s="165">
        <v>47</v>
      </c>
      <c r="B29" s="8" t="str">
        <f>B28</f>
        <v>Романовский Иван </v>
      </c>
      <c r="C29" s="6"/>
      <c r="D29" s="6"/>
      <c r="E29" s="6"/>
      <c r="F29" s="178"/>
      <c r="G29" s="172">
        <v>2</v>
      </c>
      <c r="H29" s="1">
        <v>0</v>
      </c>
      <c r="I29" s="1">
        <v>26</v>
      </c>
      <c r="J29" s="1">
        <v>0</v>
      </c>
      <c r="K29" s="1">
        <v>0</v>
      </c>
      <c r="L29" s="1">
        <v>28</v>
      </c>
      <c r="M29" s="1">
        <v>32</v>
      </c>
      <c r="N29" s="1">
        <v>61</v>
      </c>
      <c r="O29" s="2">
        <f>IF(AND(ISNUMBER(I29),ISNUMBER(L29)),(K29-H29)*60^2+(L29-I29)*60+(M29-J29)+(N29)/100," ")</f>
        <v>152.61</v>
      </c>
      <c r="P29" s="9">
        <v>8</v>
      </c>
      <c r="Q29" s="4">
        <f>IF(ISNUMBER(O29),O29+P29," ")</f>
        <v>160.61</v>
      </c>
      <c r="R29" s="116">
        <f>R28</f>
        <v>148.08</v>
      </c>
      <c r="S29" s="111"/>
    </row>
    <row r="30" spans="1:19" ht="12.75">
      <c r="A30" s="165">
        <v>10</v>
      </c>
      <c r="B30" s="7" t="s">
        <v>55</v>
      </c>
      <c r="C30" s="5" t="s">
        <v>18</v>
      </c>
      <c r="D30" s="5">
        <v>2003</v>
      </c>
      <c r="E30" s="5" t="s">
        <v>12</v>
      </c>
      <c r="F30" s="177" t="s">
        <v>68</v>
      </c>
      <c r="G30" s="172">
        <v>1</v>
      </c>
      <c r="H30" s="1">
        <v>0</v>
      </c>
      <c r="I30" s="1">
        <v>41</v>
      </c>
      <c r="J30" s="1">
        <v>0</v>
      </c>
      <c r="K30" s="1">
        <v>0</v>
      </c>
      <c r="L30" s="1">
        <v>43</v>
      </c>
      <c r="M30" s="1">
        <v>24</v>
      </c>
      <c r="N30" s="1">
        <v>40</v>
      </c>
      <c r="O30" s="2">
        <f>IF(AND(ISNUMBER(I30),ISNUMBER(L30)),(K30-H30)*60^2+(L30-I30)*60+(M30-J30)+(N30)/100," ")</f>
        <v>144.4</v>
      </c>
      <c r="P30" s="9">
        <v>4</v>
      </c>
      <c r="Q30" s="4">
        <f>IF(ISNUMBER(O30),O30+P30," ")</f>
        <v>148.4</v>
      </c>
      <c r="R30" s="115">
        <f>IF(AND(ISNUMBER(Q30),ISNUMBER(Q31)),MIN(Q30:Q31),IF(ISNUMBER(Q30),Q30,IF(ISNUMBER(Q31),Q31," ")))</f>
        <v>148.4</v>
      </c>
      <c r="S30" s="111"/>
    </row>
    <row r="31" spans="1:19" ht="12.75">
      <c r="A31" s="165">
        <v>146</v>
      </c>
      <c r="B31" s="8" t="str">
        <f>B30</f>
        <v>Нагорный Александр</v>
      </c>
      <c r="C31" s="6"/>
      <c r="D31" s="6"/>
      <c r="E31" s="6"/>
      <c r="F31" s="178"/>
      <c r="G31" s="172">
        <v>2</v>
      </c>
      <c r="H31" s="1">
        <v>0</v>
      </c>
      <c r="I31" s="1">
        <v>30</v>
      </c>
      <c r="J31" s="1">
        <v>0</v>
      </c>
      <c r="K31" s="1">
        <v>0</v>
      </c>
      <c r="L31" s="1">
        <v>32</v>
      </c>
      <c r="M31" s="1">
        <v>28</v>
      </c>
      <c r="N31" s="1">
        <v>56</v>
      </c>
      <c r="O31" s="2">
        <f>IF(AND(ISNUMBER(I31),ISNUMBER(L31)),(K31-H31)*60^2+(L31-I31)*60+(M31-J31)+(N31)/100," ")</f>
        <v>148.56</v>
      </c>
      <c r="P31" s="9">
        <v>6</v>
      </c>
      <c r="Q31" s="4">
        <f>IF(ISNUMBER(O31),O31+P31," ")</f>
        <v>154.56</v>
      </c>
      <c r="R31" s="116">
        <f>R30</f>
        <v>148.4</v>
      </c>
      <c r="S31" s="111"/>
    </row>
    <row r="32" spans="1:19" ht="12.75">
      <c r="A32" s="165">
        <v>11</v>
      </c>
      <c r="B32" s="7" t="s">
        <v>72</v>
      </c>
      <c r="C32" s="5" t="s">
        <v>18</v>
      </c>
      <c r="D32" s="5">
        <v>2006</v>
      </c>
      <c r="E32" s="5" t="s">
        <v>12</v>
      </c>
      <c r="F32" s="177" t="s">
        <v>68</v>
      </c>
      <c r="G32" s="172">
        <v>1</v>
      </c>
      <c r="H32" s="1">
        <v>0</v>
      </c>
      <c r="I32" s="1">
        <v>40</v>
      </c>
      <c r="J32" s="1">
        <v>0</v>
      </c>
      <c r="K32" s="1">
        <v>0</v>
      </c>
      <c r="L32" s="1">
        <v>42</v>
      </c>
      <c r="M32" s="1">
        <v>34</v>
      </c>
      <c r="N32" s="1">
        <v>4</v>
      </c>
      <c r="O32" s="2">
        <f>IF(AND(ISNUMBER(I32),ISNUMBER(L32)),(K32-H32)*60^2+(L32-I32)*60+(M32-J32)+(N32)/100," ")</f>
        <v>154.04</v>
      </c>
      <c r="P32" s="9">
        <v>2</v>
      </c>
      <c r="Q32" s="4">
        <f>IF(ISNUMBER(O32),O32+P32," ")</f>
        <v>156.04</v>
      </c>
      <c r="R32" s="115">
        <f>IF(AND(ISNUMBER(Q32),ISNUMBER(Q33)),MIN(Q32:Q33),IF(ISNUMBER(Q32),Q32,IF(ISNUMBER(Q33),Q33," ")))</f>
        <v>156.04</v>
      </c>
      <c r="S32" s="111"/>
    </row>
    <row r="33" spans="1:19" ht="12.75">
      <c r="A33" s="165">
        <v>141</v>
      </c>
      <c r="B33" s="8" t="str">
        <f>B32</f>
        <v>Факеев Вадим</v>
      </c>
      <c r="C33" s="6"/>
      <c r="D33" s="6"/>
      <c r="E33" s="6"/>
      <c r="F33" s="178"/>
      <c r="G33" s="172">
        <v>2</v>
      </c>
      <c r="H33" s="1">
        <v>0</v>
      </c>
      <c r="I33" s="1">
        <v>27</v>
      </c>
      <c r="J33" s="1">
        <v>0</v>
      </c>
      <c r="K33" s="1">
        <v>0</v>
      </c>
      <c r="L33" s="1">
        <v>29</v>
      </c>
      <c r="M33" s="1">
        <v>36</v>
      </c>
      <c r="N33" s="1">
        <v>17</v>
      </c>
      <c r="O33" s="2">
        <f>IF(AND(ISNUMBER(I33),ISNUMBER(L33)),(K33-H33)*60^2+(L33-I33)*60+(M33-J33)+(N33)/100," ")</f>
        <v>156.17</v>
      </c>
      <c r="P33" s="9">
        <v>0</v>
      </c>
      <c r="Q33" s="4">
        <f>IF(ISNUMBER(O33),O33+P33," ")</f>
        <v>156.17</v>
      </c>
      <c r="R33" s="116">
        <f>R32</f>
        <v>156.04</v>
      </c>
      <c r="S33" s="111"/>
    </row>
    <row r="34" spans="1:19" ht="12.75">
      <c r="A34" s="165">
        <v>12</v>
      </c>
      <c r="B34" s="7" t="s">
        <v>58</v>
      </c>
      <c r="C34" s="5" t="s">
        <v>18</v>
      </c>
      <c r="D34" s="5">
        <v>2005</v>
      </c>
      <c r="E34" s="5" t="s">
        <v>12</v>
      </c>
      <c r="F34" s="177" t="s">
        <v>68</v>
      </c>
      <c r="G34" s="172">
        <v>1</v>
      </c>
      <c r="H34" s="1">
        <v>0</v>
      </c>
      <c r="I34" s="1">
        <v>42</v>
      </c>
      <c r="J34" s="1">
        <v>0</v>
      </c>
      <c r="K34" s="1">
        <v>0</v>
      </c>
      <c r="L34" s="1">
        <v>44</v>
      </c>
      <c r="M34" s="1">
        <v>46</v>
      </c>
      <c r="N34" s="1">
        <v>42</v>
      </c>
      <c r="O34" s="2">
        <f>IF(AND(ISNUMBER(I34),ISNUMBER(L34)),(K34-H34)*60^2+(L34-I34)*60+(M34-J34)+(N34)/100," ")</f>
        <v>166.42</v>
      </c>
      <c r="P34" s="9">
        <v>4</v>
      </c>
      <c r="Q34" s="4">
        <f>IF(ISNUMBER(O34),O34+P34," ")</f>
        <v>170.42</v>
      </c>
      <c r="R34" s="115">
        <f>IF(AND(ISNUMBER(Q34),ISNUMBER(Q35)),MIN(Q34:Q35),IF(ISNUMBER(Q34),Q34,IF(ISNUMBER(Q35),Q35," ")))</f>
        <v>170.42</v>
      </c>
      <c r="S34" s="111"/>
    </row>
    <row r="35" spans="1:19" ht="12.75">
      <c r="A35" s="165">
        <v>68</v>
      </c>
      <c r="B35" s="8" t="str">
        <f>B34</f>
        <v>Курец Максим</v>
      </c>
      <c r="C35" s="6"/>
      <c r="D35" s="6"/>
      <c r="E35" s="6"/>
      <c r="F35" s="178"/>
      <c r="G35" s="172">
        <v>2</v>
      </c>
      <c r="H35" s="1">
        <v>0</v>
      </c>
      <c r="I35" s="1">
        <v>28</v>
      </c>
      <c r="J35" s="1">
        <v>0</v>
      </c>
      <c r="K35" s="1">
        <v>0</v>
      </c>
      <c r="L35" s="1">
        <v>30</v>
      </c>
      <c r="M35" s="1">
        <v>51</v>
      </c>
      <c r="N35" s="1">
        <v>42</v>
      </c>
      <c r="O35" s="2">
        <f>IF(AND(ISNUMBER(I35),ISNUMBER(L35)),(K35-H35)*60^2+(L35-I35)*60+(M35-J35)+(N35)/100," ")</f>
        <v>171.42</v>
      </c>
      <c r="P35" s="9">
        <v>0</v>
      </c>
      <c r="Q35" s="4">
        <f>IF(ISNUMBER(O35),O35+P35," ")</f>
        <v>171.42</v>
      </c>
      <c r="R35" s="116">
        <f>R34</f>
        <v>170.42</v>
      </c>
      <c r="S35" s="111"/>
    </row>
    <row r="36" spans="1:19" ht="12.75">
      <c r="A36" s="165">
        <v>13</v>
      </c>
      <c r="B36" s="7" t="s">
        <v>41</v>
      </c>
      <c r="C36" s="5" t="s">
        <v>18</v>
      </c>
      <c r="D36" s="5">
        <v>2006</v>
      </c>
      <c r="E36" s="5" t="s">
        <v>11</v>
      </c>
      <c r="F36" s="177" t="s">
        <v>38</v>
      </c>
      <c r="G36" s="172">
        <f>IF(ISTEXT(B36),1," ")</f>
        <v>1</v>
      </c>
      <c r="H36" s="1">
        <v>0</v>
      </c>
      <c r="I36" s="1">
        <v>38</v>
      </c>
      <c r="J36" s="1">
        <v>0</v>
      </c>
      <c r="K36" s="1">
        <v>0</v>
      </c>
      <c r="L36" s="1">
        <v>40</v>
      </c>
      <c r="M36" s="1">
        <v>50</v>
      </c>
      <c r="N36" s="1">
        <v>83</v>
      </c>
      <c r="O36" s="2">
        <f>IF(AND(ISNUMBER(I36),ISNUMBER(L36)),(K36-H36)*60^2+(L36-I36)*60+(M36-J36)+(N36)/100," ")</f>
        <v>170.83</v>
      </c>
      <c r="P36" s="9">
        <v>0</v>
      </c>
      <c r="Q36" s="4">
        <f>IF(ISNUMBER(O36),O36+P36," ")</f>
        <v>170.83</v>
      </c>
      <c r="R36" s="115">
        <f>IF(AND(ISNUMBER(Q36),ISNUMBER(Q37)),MIN(Q36:Q37),IF(ISNUMBER(Q36),Q36,IF(ISNUMBER(Q37),Q37," ")))</f>
        <v>170.83</v>
      </c>
      <c r="S36" s="110">
        <v>15</v>
      </c>
    </row>
    <row r="37" spans="1:19" ht="12.75">
      <c r="A37" s="165">
        <v>109</v>
      </c>
      <c r="B37" s="8" t="str">
        <f>B36</f>
        <v>Хмель Иван</v>
      </c>
      <c r="C37" s="6"/>
      <c r="D37" s="6"/>
      <c r="E37" s="6"/>
      <c r="F37" s="178"/>
      <c r="G37" s="172">
        <f>IF(ISTEXT(B36),2," ")</f>
        <v>2</v>
      </c>
      <c r="H37" s="1">
        <v>0</v>
      </c>
      <c r="I37" s="1">
        <v>24</v>
      </c>
      <c r="J37" s="1">
        <v>0</v>
      </c>
      <c r="K37" s="1">
        <v>0</v>
      </c>
      <c r="L37" s="1">
        <v>26</v>
      </c>
      <c r="M37" s="1">
        <v>49</v>
      </c>
      <c r="N37" s="1">
        <v>51</v>
      </c>
      <c r="O37" s="2">
        <f>IF(AND(ISNUMBER(I37),ISNUMBER(L37)),(K37-H37)*60^2+(L37-I37)*60+(M37-J37)+(N37)/100," ")</f>
        <v>169.51</v>
      </c>
      <c r="P37" s="9">
        <v>2</v>
      </c>
      <c r="Q37" s="4">
        <f>IF(ISNUMBER(O37),O37+P37," ")</f>
        <v>171.51</v>
      </c>
      <c r="R37" s="116">
        <f>R36</f>
        <v>170.83</v>
      </c>
      <c r="S37" s="111"/>
    </row>
    <row r="38" spans="1:19" ht="12.75">
      <c r="A38" s="165">
        <v>14</v>
      </c>
      <c r="B38" s="7" t="s">
        <v>70</v>
      </c>
      <c r="C38" s="5" t="s">
        <v>18</v>
      </c>
      <c r="D38" s="5">
        <v>2001</v>
      </c>
      <c r="E38" s="5" t="s">
        <v>11</v>
      </c>
      <c r="F38" s="177" t="s">
        <v>38</v>
      </c>
      <c r="G38" s="172">
        <f>IF(ISTEXT(B38),1," ")</f>
        <v>1</v>
      </c>
      <c r="H38" s="1">
        <v>0</v>
      </c>
      <c r="I38" s="1">
        <v>37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" t="s">
        <v>99</v>
      </c>
      <c r="P38" s="9">
        <v>999</v>
      </c>
      <c r="Q38" s="4" t="str">
        <f>IF(ISNUMBER(O38),O38+P38," ")</f>
        <v> </v>
      </c>
      <c r="R38" s="115">
        <f>IF(AND(ISNUMBER(Q38),ISNUMBER(Q39)),MIN(Q38:Q39),IF(ISNUMBER(Q38),Q38,IF(ISNUMBER(Q39),Q39," ")))</f>
        <v>175.08</v>
      </c>
      <c r="S38" s="110">
        <v>14</v>
      </c>
    </row>
    <row r="39" spans="1:19" ht="12.75">
      <c r="A39" s="165">
        <v>182</v>
      </c>
      <c r="B39" s="8" t="str">
        <f>B38</f>
        <v>Дакуто Владислав</v>
      </c>
      <c r="C39" s="6"/>
      <c r="D39" s="6"/>
      <c r="E39" s="6"/>
      <c r="F39" s="178"/>
      <c r="G39" s="172">
        <f>IF(ISTEXT(B38),2," ")</f>
        <v>2</v>
      </c>
      <c r="H39" s="1">
        <v>0</v>
      </c>
      <c r="I39" s="1">
        <v>23</v>
      </c>
      <c r="J39" s="1">
        <v>0</v>
      </c>
      <c r="K39" s="1">
        <v>0</v>
      </c>
      <c r="L39" s="1">
        <v>25</v>
      </c>
      <c r="M39" s="1">
        <v>53</v>
      </c>
      <c r="N39" s="1">
        <v>8</v>
      </c>
      <c r="O39" s="2">
        <f>IF(AND(ISNUMBER(I39),ISNUMBER(L39)),(K39-H39)*60^2+(L39-I39)*60+(M39-J39)+(N39)/100," ")</f>
        <v>173.08</v>
      </c>
      <c r="P39" s="9">
        <v>2</v>
      </c>
      <c r="Q39" s="4">
        <f>IF(ISNUMBER(O39),O39+P39," ")</f>
        <v>175.08</v>
      </c>
      <c r="R39" s="116">
        <f>R38</f>
        <v>175.08</v>
      </c>
      <c r="S39" s="111"/>
    </row>
    <row r="40" spans="1:19" ht="12.75">
      <c r="A40" s="165">
        <v>15</v>
      </c>
      <c r="B40" s="7" t="s">
        <v>61</v>
      </c>
      <c r="C40" s="5" t="s">
        <v>18</v>
      </c>
      <c r="D40" s="5">
        <v>2004</v>
      </c>
      <c r="E40" s="5" t="s">
        <v>11</v>
      </c>
      <c r="F40" s="177" t="s">
        <v>38</v>
      </c>
      <c r="G40" s="172">
        <v>1</v>
      </c>
      <c r="H40" s="1">
        <v>0</v>
      </c>
      <c r="I40" s="1">
        <v>36</v>
      </c>
      <c r="J40" s="1">
        <v>0</v>
      </c>
      <c r="K40" s="1">
        <v>0</v>
      </c>
      <c r="L40" s="1">
        <v>38</v>
      </c>
      <c r="M40" s="1">
        <v>51</v>
      </c>
      <c r="N40" s="1">
        <v>43</v>
      </c>
      <c r="O40" s="2">
        <f>IF(AND(ISNUMBER(I40),ISNUMBER(L40)),(K40-H40)*60^2+(L40-I40)*60+(M40-J40)+(N40)/100," ")</f>
        <v>171.43</v>
      </c>
      <c r="P40" s="9">
        <v>4</v>
      </c>
      <c r="Q40" s="4">
        <f>IF(ISNUMBER(O40),O40+P40," ")</f>
        <v>175.43</v>
      </c>
      <c r="R40" s="115">
        <f>IF(AND(ISNUMBER(Q40),ISNUMBER(Q41)),MIN(Q40:Q41),IF(ISNUMBER(Q40),Q40,IF(ISNUMBER(Q41),Q41," ")))</f>
        <v>175.43</v>
      </c>
      <c r="S40" s="111"/>
    </row>
    <row r="41" spans="1:19" ht="12.75">
      <c r="A41" s="165">
        <v>61</v>
      </c>
      <c r="B41" s="8" t="str">
        <f>B40</f>
        <v>Соболь Егор</v>
      </c>
      <c r="C41" s="6"/>
      <c r="D41" s="6"/>
      <c r="E41" s="6"/>
      <c r="F41" s="178"/>
      <c r="G41" s="172">
        <v>2</v>
      </c>
      <c r="H41" s="1">
        <v>0</v>
      </c>
      <c r="I41" s="1">
        <v>25</v>
      </c>
      <c r="J41" s="1">
        <v>0</v>
      </c>
      <c r="K41" s="1">
        <v>0</v>
      </c>
      <c r="L41" s="1">
        <v>27</v>
      </c>
      <c r="M41" s="1">
        <v>59</v>
      </c>
      <c r="N41" s="1">
        <v>26</v>
      </c>
      <c r="O41" s="2">
        <f>IF(AND(ISNUMBER(I41),ISNUMBER(L41)),(K41-H41)*60^2+(L41-I41)*60+(M41-J41)+(N41)/100," ")</f>
        <v>179.26</v>
      </c>
      <c r="P41" s="9">
        <v>2</v>
      </c>
      <c r="Q41" s="4">
        <f>IF(ISNUMBER(O41),O41+P41," ")</f>
        <v>181.26</v>
      </c>
      <c r="R41" s="116">
        <f>R40</f>
        <v>175.43</v>
      </c>
      <c r="S41" s="111"/>
    </row>
    <row r="42" spans="1:19" ht="12.75">
      <c r="A42" s="165">
        <v>16</v>
      </c>
      <c r="B42" s="7" t="s">
        <v>66</v>
      </c>
      <c r="C42" s="5" t="s">
        <v>18</v>
      </c>
      <c r="D42" s="5">
        <v>2000</v>
      </c>
      <c r="E42" s="5" t="s">
        <v>12</v>
      </c>
      <c r="F42" s="177" t="s">
        <v>64</v>
      </c>
      <c r="G42" s="172">
        <f>IF(ISTEXT(B42),1," ")</f>
        <v>1</v>
      </c>
      <c r="H42" s="1">
        <v>0</v>
      </c>
      <c r="I42" s="1">
        <v>34</v>
      </c>
      <c r="J42" s="1">
        <v>0</v>
      </c>
      <c r="K42" s="1">
        <v>0</v>
      </c>
      <c r="L42" s="1">
        <v>37</v>
      </c>
      <c r="M42" s="1">
        <v>18</v>
      </c>
      <c r="N42" s="1">
        <v>81</v>
      </c>
      <c r="O42" s="2">
        <f>IF(AND(ISNUMBER(I42),ISNUMBER(L42)),(K42-H42)*60^2+(L42-I42)*60+(M42-J42)+(N42)/100," ")</f>
        <v>198.81</v>
      </c>
      <c r="P42" s="9">
        <v>6</v>
      </c>
      <c r="Q42" s="4">
        <f>IF(ISNUMBER(O42),O42+P42," ")</f>
        <v>204.81</v>
      </c>
      <c r="R42" s="115">
        <f>IF(AND(ISNUMBER(Q42),ISNUMBER(Q43)),MIN(Q42:Q43),IF(ISNUMBER(Q42),Q42,IF(ISNUMBER(Q43),Q43," ")))</f>
        <v>190.09</v>
      </c>
      <c r="S42" s="110">
        <v>11</v>
      </c>
    </row>
    <row r="43" spans="1:19" ht="12.75">
      <c r="A43" s="165">
        <v>19</v>
      </c>
      <c r="B43" s="8" t="str">
        <f>B42</f>
        <v>Токан Евгений</v>
      </c>
      <c r="C43" s="6"/>
      <c r="D43" s="6"/>
      <c r="E43" s="6"/>
      <c r="F43" s="178"/>
      <c r="G43" s="172">
        <f>IF(ISTEXT(B42),2," ")</f>
        <v>2</v>
      </c>
      <c r="H43" s="1">
        <v>0</v>
      </c>
      <c r="I43" s="1">
        <v>16</v>
      </c>
      <c r="J43" s="1">
        <v>0</v>
      </c>
      <c r="K43" s="1">
        <v>0</v>
      </c>
      <c r="L43" s="1">
        <v>19</v>
      </c>
      <c r="M43" s="1">
        <v>10</v>
      </c>
      <c r="N43" s="1">
        <v>9</v>
      </c>
      <c r="O43" s="2">
        <f>IF(AND(ISNUMBER(I43),ISNUMBER(L43)),(K43-H43)*60^2+(L43-I43)*60+(M43-J43)+(N43)/100," ")</f>
        <v>190.09</v>
      </c>
      <c r="P43" s="9">
        <v>0</v>
      </c>
      <c r="Q43" s="4">
        <f>IF(ISNUMBER(O43),O43+P43," ")</f>
        <v>190.09</v>
      </c>
      <c r="R43" s="116">
        <f>R42</f>
        <v>190.09</v>
      </c>
      <c r="S43" s="111"/>
    </row>
    <row r="44" spans="1:19" ht="12.75">
      <c r="A44" s="165">
        <v>17</v>
      </c>
      <c r="B44" s="7" t="s">
        <v>62</v>
      </c>
      <c r="C44" s="5" t="s">
        <v>18</v>
      </c>
      <c r="D44" s="5">
        <v>2006</v>
      </c>
      <c r="E44" s="5" t="s">
        <v>11</v>
      </c>
      <c r="F44" s="177" t="s">
        <v>38</v>
      </c>
      <c r="G44" s="172">
        <v>1</v>
      </c>
      <c r="H44" s="1">
        <v>0</v>
      </c>
      <c r="I44" s="1">
        <v>28</v>
      </c>
      <c r="J44" s="1">
        <v>0</v>
      </c>
      <c r="K44" s="1">
        <v>0</v>
      </c>
      <c r="L44" s="1">
        <v>31</v>
      </c>
      <c r="M44" s="1">
        <v>11</v>
      </c>
      <c r="N44" s="1">
        <v>54</v>
      </c>
      <c r="O44" s="2">
        <f>IF(AND(ISNUMBER(I44),ISNUMBER(L44)),(K44-H44)*60^2+(L44-I44)*60+(M44-J44)+(N44)/100," ")</f>
        <v>191.54</v>
      </c>
      <c r="P44" s="9">
        <v>0</v>
      </c>
      <c r="Q44" s="4">
        <f>IF(ISNUMBER(O44),O44+P44," ")</f>
        <v>191.54</v>
      </c>
      <c r="R44" s="115">
        <f>IF(AND(ISNUMBER(Q44),ISNUMBER(Q45)),MIN(Q44:Q45),IF(ISNUMBER(Q44),Q44,IF(ISNUMBER(Q45),Q45," ")))</f>
        <v>191.54</v>
      </c>
      <c r="S44" s="111"/>
    </row>
    <row r="45" spans="1:19" ht="12.75">
      <c r="A45" s="165">
        <v>21</v>
      </c>
      <c r="B45" s="8" t="str">
        <f>B44</f>
        <v>Рымкевич Сергей</v>
      </c>
      <c r="C45" s="6"/>
      <c r="D45" s="6"/>
      <c r="E45" s="6"/>
      <c r="F45" s="178"/>
      <c r="G45" s="172">
        <v>2</v>
      </c>
      <c r="H45" s="1">
        <v>0</v>
      </c>
      <c r="I45" s="1">
        <v>22</v>
      </c>
      <c r="J45" s="1">
        <v>0</v>
      </c>
      <c r="K45" s="1">
        <v>0</v>
      </c>
      <c r="L45" s="1">
        <v>25</v>
      </c>
      <c r="M45" s="1">
        <v>19</v>
      </c>
      <c r="N45" s="1">
        <v>98</v>
      </c>
      <c r="O45" s="2">
        <f>IF(AND(ISNUMBER(I45),ISNUMBER(L45)),(K45-H45)*60^2+(L45-I45)*60+(M45-J45)+(N45)/100," ")</f>
        <v>199.98</v>
      </c>
      <c r="P45" s="9">
        <v>52</v>
      </c>
      <c r="Q45" s="4">
        <f>IF(ISNUMBER(O45),O45+P45," ")</f>
        <v>251.98</v>
      </c>
      <c r="R45" s="116">
        <f>R44</f>
        <v>191.54</v>
      </c>
      <c r="S45" s="111"/>
    </row>
    <row r="46" spans="1:19" ht="12.75">
      <c r="A46" s="165">
        <v>18</v>
      </c>
      <c r="B46" s="7" t="s">
        <v>65</v>
      </c>
      <c r="C46" s="5" t="s">
        <v>18</v>
      </c>
      <c r="D46" s="5">
        <v>2008</v>
      </c>
      <c r="E46" s="5" t="s">
        <v>12</v>
      </c>
      <c r="F46" s="177" t="s">
        <v>64</v>
      </c>
      <c r="G46" s="172">
        <f>IF(ISTEXT(B46),1," ")</f>
        <v>1</v>
      </c>
      <c r="H46" s="1">
        <v>0</v>
      </c>
      <c r="I46" s="1">
        <v>31</v>
      </c>
      <c r="J46" s="1">
        <v>0</v>
      </c>
      <c r="K46" s="1">
        <v>0</v>
      </c>
      <c r="L46" s="1">
        <v>34</v>
      </c>
      <c r="M46" s="1">
        <v>28</v>
      </c>
      <c r="N46" s="1">
        <v>19</v>
      </c>
      <c r="O46" s="2">
        <f>IF(AND(ISNUMBER(I46),ISNUMBER(L46)),(K46-H46)*60^2+(L46-I46)*60+(M46-J46)+(N46)/100," ")</f>
        <v>208.19</v>
      </c>
      <c r="P46" s="9">
        <v>12</v>
      </c>
      <c r="Q46" s="4">
        <f>IF(ISNUMBER(O46),O46+P46," ")</f>
        <v>220.19</v>
      </c>
      <c r="R46" s="115">
        <f>IF(AND(ISNUMBER(Q46),ISNUMBER(Q47)),MIN(Q46:Q47),IF(ISNUMBER(Q46),Q46,IF(ISNUMBER(Q47),Q47," ")))</f>
        <v>203.03</v>
      </c>
      <c r="S46" s="111"/>
    </row>
    <row r="47" spans="1:19" ht="12.75">
      <c r="A47" s="165">
        <v>144</v>
      </c>
      <c r="B47" s="8" t="str">
        <f>B46</f>
        <v>Романовский Евгений</v>
      </c>
      <c r="C47" s="6"/>
      <c r="D47" s="6"/>
      <c r="E47" s="6"/>
      <c r="F47" s="178"/>
      <c r="G47" s="172">
        <f>IF(ISTEXT(B46),2," ")</f>
        <v>2</v>
      </c>
      <c r="H47" s="1">
        <v>0</v>
      </c>
      <c r="I47" s="1">
        <v>15</v>
      </c>
      <c r="J47" s="1">
        <v>0</v>
      </c>
      <c r="K47" s="1">
        <v>0</v>
      </c>
      <c r="L47" s="1">
        <v>18</v>
      </c>
      <c r="M47" s="1">
        <v>19</v>
      </c>
      <c r="N47" s="1">
        <v>3</v>
      </c>
      <c r="O47" s="2">
        <f>IF(AND(ISNUMBER(I47),ISNUMBER(L47)),(K47-H47)*60^2+(L47-I47)*60+(M47-J47)+(N47)/100," ")</f>
        <v>199.03</v>
      </c>
      <c r="P47" s="9">
        <v>4</v>
      </c>
      <c r="Q47" s="4">
        <f>IF(ISNUMBER(O47),O47+P47," ")</f>
        <v>203.03</v>
      </c>
      <c r="R47" s="116">
        <f>R46</f>
        <v>203.03</v>
      </c>
      <c r="S47" s="111"/>
    </row>
    <row r="48" spans="1:19" ht="12.75">
      <c r="A48" s="165">
        <v>19</v>
      </c>
      <c r="B48" s="7" t="s">
        <v>79</v>
      </c>
      <c r="C48" s="5" t="s">
        <v>18</v>
      </c>
      <c r="D48" s="5">
        <v>2007</v>
      </c>
      <c r="E48" s="5" t="s">
        <v>12</v>
      </c>
      <c r="F48" s="177" t="s">
        <v>68</v>
      </c>
      <c r="G48" s="172">
        <f>IF(ISTEXT(B48),1," ")</f>
        <v>1</v>
      </c>
      <c r="H48" s="1">
        <v>0</v>
      </c>
      <c r="I48" s="1">
        <v>35</v>
      </c>
      <c r="J48" s="1">
        <v>0</v>
      </c>
      <c r="K48" s="1">
        <v>0</v>
      </c>
      <c r="L48" s="1">
        <v>38</v>
      </c>
      <c r="M48" s="1">
        <v>23</v>
      </c>
      <c r="N48" s="1">
        <v>56</v>
      </c>
      <c r="O48" s="2">
        <f>IF(AND(ISNUMBER(I48),ISNUMBER(L48)),(K48-H48)*60^2+(L48-I48)*60+(M48-J48)+(N48)/100," ")</f>
        <v>203.56</v>
      </c>
      <c r="P48" s="9">
        <v>12</v>
      </c>
      <c r="Q48" s="4">
        <f>IF(ISNUMBER(O48),O48+P48," ")</f>
        <v>215.56</v>
      </c>
      <c r="R48" s="115">
        <f>IF(AND(ISNUMBER(Q48),ISNUMBER(Q49)),MIN(Q48:Q49),IF(ISNUMBER(Q48),Q48,IF(ISNUMBER(Q49),Q49," ")))</f>
        <v>209.08</v>
      </c>
      <c r="S48" s="111"/>
    </row>
    <row r="49" spans="1:19" ht="12.75">
      <c r="A49" s="165">
        <v>74</v>
      </c>
      <c r="B49" s="8" t="str">
        <f>B48</f>
        <v>Курпяк Семен</v>
      </c>
      <c r="C49" s="6"/>
      <c r="D49" s="6"/>
      <c r="E49" s="6"/>
      <c r="F49" s="178"/>
      <c r="G49" s="172">
        <f>IF(ISTEXT(B48),2," ")</f>
        <v>2</v>
      </c>
      <c r="H49" s="1">
        <v>0</v>
      </c>
      <c r="I49" s="1">
        <v>18</v>
      </c>
      <c r="J49" s="1">
        <v>0</v>
      </c>
      <c r="K49" s="1">
        <v>0</v>
      </c>
      <c r="L49" s="1">
        <v>21</v>
      </c>
      <c r="M49" s="1">
        <v>23</v>
      </c>
      <c r="N49" s="1">
        <v>8</v>
      </c>
      <c r="O49" s="2">
        <f>IF(AND(ISNUMBER(I49),ISNUMBER(L49)),(K49-H49)*60^2+(L49-I49)*60+(M49-J49)+(N49)/100," ")</f>
        <v>203.08</v>
      </c>
      <c r="P49" s="9">
        <v>6</v>
      </c>
      <c r="Q49" s="4">
        <f>IF(ISNUMBER(O49),O49+P49," ")</f>
        <v>209.08</v>
      </c>
      <c r="R49" s="116">
        <f>R48</f>
        <v>209.08</v>
      </c>
      <c r="S49" s="111"/>
    </row>
    <row r="50" spans="1:19" ht="12.75">
      <c r="A50" s="165">
        <v>20</v>
      </c>
      <c r="B50" s="7" t="s">
        <v>59</v>
      </c>
      <c r="C50" s="5" t="s">
        <v>18</v>
      </c>
      <c r="D50" s="5">
        <v>2006</v>
      </c>
      <c r="E50" s="5" t="s">
        <v>12</v>
      </c>
      <c r="F50" s="177" t="s">
        <v>68</v>
      </c>
      <c r="G50" s="172">
        <f>IF(ISTEXT(B50),1," ")</f>
        <v>1</v>
      </c>
      <c r="H50" s="1">
        <v>0</v>
      </c>
      <c r="I50" s="1">
        <v>29</v>
      </c>
      <c r="J50" s="1">
        <v>0</v>
      </c>
      <c r="K50" s="1">
        <v>0</v>
      </c>
      <c r="L50" s="1">
        <v>32</v>
      </c>
      <c r="M50" s="1">
        <v>29</v>
      </c>
      <c r="N50" s="1">
        <v>86</v>
      </c>
      <c r="O50" s="2">
        <f>IF(AND(ISNUMBER(I50),ISNUMBER(L50)),(K50-H50)*60^2+(L50-I50)*60+(M50-J50)+(N50)/100," ")</f>
        <v>209.86</v>
      </c>
      <c r="P50" s="9">
        <v>14</v>
      </c>
      <c r="Q50" s="4">
        <f>IF(ISNUMBER(O50),O50+P50," ")</f>
        <v>223.86</v>
      </c>
      <c r="R50" s="115">
        <f>IF(AND(ISNUMBER(Q50),ISNUMBER(Q51)),MIN(Q50:Q51),IF(ISNUMBER(Q50),Q50,IF(ISNUMBER(Q51),Q51," ")))</f>
        <v>218.13</v>
      </c>
      <c r="S50" s="111"/>
    </row>
    <row r="51" spans="1:19" ht="12.75">
      <c r="A51" s="165">
        <v>148</v>
      </c>
      <c r="B51" s="8" t="str">
        <f>B50</f>
        <v>Секацкий Константин</v>
      </c>
      <c r="C51" s="6"/>
      <c r="D51" s="6"/>
      <c r="E51" s="6"/>
      <c r="F51" s="178"/>
      <c r="G51" s="172">
        <f>IF(ISTEXT(B50),2," ")</f>
        <v>2</v>
      </c>
      <c r="H51" s="1">
        <v>0</v>
      </c>
      <c r="I51" s="1">
        <v>14</v>
      </c>
      <c r="J51" s="1">
        <v>0</v>
      </c>
      <c r="K51" s="1">
        <v>0</v>
      </c>
      <c r="L51" s="1">
        <v>17</v>
      </c>
      <c r="M51" s="1">
        <v>22</v>
      </c>
      <c r="N51" s="1">
        <v>13</v>
      </c>
      <c r="O51" s="2">
        <f>IF(AND(ISNUMBER(I51),ISNUMBER(L51)),(K51-H51)*60^2+(L51-I51)*60+(M51-J51)+(N51)/100," ")</f>
        <v>202.13</v>
      </c>
      <c r="P51" s="9">
        <v>16</v>
      </c>
      <c r="Q51" s="4">
        <f>IF(ISNUMBER(O51),O51+P51," ")</f>
        <v>218.13</v>
      </c>
      <c r="R51" s="116">
        <f>R50</f>
        <v>218.13</v>
      </c>
      <c r="S51" s="111"/>
    </row>
    <row r="52" spans="1:19" ht="12.75">
      <c r="A52" s="165">
        <v>21</v>
      </c>
      <c r="B52" s="7" t="s">
        <v>71</v>
      </c>
      <c r="C52" s="5" t="s">
        <v>18</v>
      </c>
      <c r="D52" s="5">
        <v>2005</v>
      </c>
      <c r="E52" s="5" t="s">
        <v>12</v>
      </c>
      <c r="F52" s="177" t="s">
        <v>68</v>
      </c>
      <c r="G52" s="172">
        <f>IF(ISTEXT(B52),1," ")</f>
        <v>1</v>
      </c>
      <c r="H52" s="1">
        <v>0</v>
      </c>
      <c r="I52" s="1">
        <v>33</v>
      </c>
      <c r="J52" s="1">
        <v>0</v>
      </c>
      <c r="K52" s="1">
        <v>0</v>
      </c>
      <c r="L52" s="1">
        <v>37</v>
      </c>
      <c r="M52" s="1">
        <v>10</v>
      </c>
      <c r="N52" s="1">
        <v>46</v>
      </c>
      <c r="O52" s="2">
        <f>IF(AND(ISNUMBER(I52),ISNUMBER(L52)),(K52-H52)*60^2+(L52-I52)*60+(M52-J52)+(N52)/100," ")</f>
        <v>250.46</v>
      </c>
      <c r="P52" s="9">
        <v>58</v>
      </c>
      <c r="Q52" s="4">
        <f>IF(ISNUMBER(O52),O52+P52," ")</f>
        <v>308.46000000000004</v>
      </c>
      <c r="R52" s="115">
        <f>IF(AND(ISNUMBER(Q52),ISNUMBER(Q53)),MIN(Q52:Q53),IF(ISNUMBER(Q52),Q52,IF(ISNUMBER(Q53),Q53," ")))</f>
        <v>239.82</v>
      </c>
      <c r="S52" s="110">
        <v>13</v>
      </c>
    </row>
    <row r="53" spans="1:19" ht="11.25" customHeight="1">
      <c r="A53" s="165">
        <v>126</v>
      </c>
      <c r="B53" s="8" t="str">
        <f>B52</f>
        <v>Снигирь Дмитрий</v>
      </c>
      <c r="C53" s="6"/>
      <c r="D53" s="6"/>
      <c r="E53" s="6"/>
      <c r="F53" s="178"/>
      <c r="G53" s="172">
        <f>IF(ISTEXT(B52),2," ")</f>
        <v>2</v>
      </c>
      <c r="H53" s="1">
        <v>0</v>
      </c>
      <c r="I53" s="1">
        <v>21</v>
      </c>
      <c r="J53" s="1">
        <v>0</v>
      </c>
      <c r="K53" s="1">
        <v>0</v>
      </c>
      <c r="L53" s="1">
        <v>24</v>
      </c>
      <c r="M53" s="1">
        <v>45</v>
      </c>
      <c r="N53" s="1">
        <v>82</v>
      </c>
      <c r="O53" s="2">
        <f>IF(AND(ISNUMBER(I53),ISNUMBER(L53)),(K53-H53)*60^2+(L53-I53)*60+(M53-J53)+(N53)/100," ")</f>
        <v>225.82</v>
      </c>
      <c r="P53" s="9">
        <v>14</v>
      </c>
      <c r="Q53" s="4">
        <f>IF(ISNUMBER(O53),O53+P53," ")</f>
        <v>239.82</v>
      </c>
      <c r="R53" s="116">
        <f>R52</f>
        <v>239.82</v>
      </c>
      <c r="S53" s="111"/>
    </row>
    <row r="54" spans="1:19" ht="12.75">
      <c r="A54" s="165">
        <v>22</v>
      </c>
      <c r="B54" s="7" t="s">
        <v>77</v>
      </c>
      <c r="C54" s="5" t="s">
        <v>18</v>
      </c>
      <c r="D54" s="5">
        <v>2007</v>
      </c>
      <c r="E54" s="5" t="s">
        <v>12</v>
      </c>
      <c r="F54" s="177" t="s">
        <v>39</v>
      </c>
      <c r="G54" s="172">
        <v>1</v>
      </c>
      <c r="H54" s="1">
        <v>0</v>
      </c>
      <c r="I54" s="1">
        <v>24</v>
      </c>
      <c r="J54" s="1">
        <v>0</v>
      </c>
      <c r="K54" s="1">
        <v>0</v>
      </c>
      <c r="L54" s="1">
        <v>27</v>
      </c>
      <c r="M54" s="1">
        <v>47</v>
      </c>
      <c r="N54" s="1">
        <v>14</v>
      </c>
      <c r="O54" s="2">
        <f>IF(AND(ISNUMBER(I54),ISNUMBER(L54)),(K54-H54)*60^2+(L54-I54)*60+(M54-J54)+(N54)/100," ")</f>
        <v>227.14</v>
      </c>
      <c r="P54" s="9">
        <v>14</v>
      </c>
      <c r="Q54" s="4">
        <f>IF(ISNUMBER(O54),O54+P54," ")</f>
        <v>241.14</v>
      </c>
      <c r="R54" s="115">
        <f>IF(AND(ISNUMBER(Q54),ISNUMBER(Q55)),MIN(Q54:Q55),IF(ISNUMBER(Q54),Q54,IF(ISNUMBER(Q55),Q55," ")))</f>
        <v>241.14</v>
      </c>
      <c r="S54" s="111"/>
    </row>
    <row r="55" spans="1:19" ht="12.75">
      <c r="A55" s="165">
        <v>40</v>
      </c>
      <c r="B55" s="8" t="str">
        <f>B54</f>
        <v>Дубовик Михаил</v>
      </c>
      <c r="C55" s="6"/>
      <c r="D55" s="6"/>
      <c r="E55" s="6"/>
      <c r="F55" s="178"/>
      <c r="G55" s="172">
        <v>2</v>
      </c>
      <c r="H55" s="1">
        <v>0</v>
      </c>
      <c r="I55" s="1">
        <v>11</v>
      </c>
      <c r="J55" s="1">
        <v>0</v>
      </c>
      <c r="K55" s="1">
        <v>0</v>
      </c>
      <c r="L55" s="1">
        <v>15</v>
      </c>
      <c r="M55" s="1">
        <v>12</v>
      </c>
      <c r="N55" s="1">
        <v>85</v>
      </c>
      <c r="O55" s="2">
        <f>IF(AND(ISNUMBER(I55),ISNUMBER(L55)),(K55-H55)*60^2+(L55-I55)*60+(M55-J55)+(N55)/100," ")</f>
        <v>252.85</v>
      </c>
      <c r="P55" s="9">
        <v>4</v>
      </c>
      <c r="Q55" s="4">
        <f>IF(ISNUMBER(O55),O55+P55," ")</f>
        <v>256.85</v>
      </c>
      <c r="R55" s="116">
        <f>R54</f>
        <v>241.14</v>
      </c>
      <c r="S55" s="111"/>
    </row>
    <row r="56" spans="1:19" ht="12.75">
      <c r="A56" s="165">
        <v>23</v>
      </c>
      <c r="B56" s="7" t="s">
        <v>69</v>
      </c>
      <c r="C56" s="5" t="s">
        <v>18</v>
      </c>
      <c r="D56" s="5">
        <v>2005</v>
      </c>
      <c r="E56" s="5" t="s">
        <v>12</v>
      </c>
      <c r="F56" s="177" t="s">
        <v>68</v>
      </c>
      <c r="G56" s="172">
        <f>IF(ISTEXT(B56),1," ")</f>
        <v>1</v>
      </c>
      <c r="H56" s="1">
        <v>0</v>
      </c>
      <c r="I56" s="1">
        <v>20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 t="s">
        <v>99</v>
      </c>
      <c r="P56" s="9">
        <v>999</v>
      </c>
      <c r="Q56" s="4" t="str">
        <f>IF(ISNUMBER(O56),O56+P56," ")</f>
        <v> </v>
      </c>
      <c r="R56" s="115">
        <f>IF(AND(ISNUMBER(Q56),ISNUMBER(Q57)),MIN(Q56:Q57),IF(ISNUMBER(Q56),Q56,IF(ISNUMBER(Q57),Q57," ")))</f>
        <v>242.58</v>
      </c>
      <c r="S56" s="110">
        <v>19</v>
      </c>
    </row>
    <row r="57" spans="1:19" ht="12.75">
      <c r="A57" s="165">
        <v>133</v>
      </c>
      <c r="B57" s="8" t="str">
        <f>B56</f>
        <v>Виринский Никита</v>
      </c>
      <c r="C57" s="6"/>
      <c r="D57" s="6"/>
      <c r="E57" s="6"/>
      <c r="F57" s="178"/>
      <c r="G57" s="172">
        <f>IF(ISTEXT(B56),2," ")</f>
        <v>2</v>
      </c>
      <c r="H57" s="1">
        <v>0</v>
      </c>
      <c r="I57" s="1">
        <v>5</v>
      </c>
      <c r="J57" s="1">
        <v>0</v>
      </c>
      <c r="K57" s="1">
        <v>0</v>
      </c>
      <c r="L57" s="1">
        <v>8</v>
      </c>
      <c r="M57" s="1">
        <v>50</v>
      </c>
      <c r="N57" s="1">
        <v>58</v>
      </c>
      <c r="O57" s="2">
        <f>IF(AND(ISNUMBER(I57),ISNUMBER(L57)),(K57-H57)*60^2+(L57-I57)*60+(M57-J57)+(N57)/100," ")</f>
        <v>230.58</v>
      </c>
      <c r="P57" s="9">
        <v>12</v>
      </c>
      <c r="Q57" s="4">
        <f>IF(ISNUMBER(O57),O57+P57," ")</f>
        <v>242.58</v>
      </c>
      <c r="R57" s="116">
        <f>R56</f>
        <v>242.58</v>
      </c>
      <c r="S57" s="111"/>
    </row>
    <row r="58" spans="1:19" ht="12.75">
      <c r="A58" s="165">
        <v>24</v>
      </c>
      <c r="B58" s="106" t="s">
        <v>73</v>
      </c>
      <c r="C58" s="107" t="s">
        <v>18</v>
      </c>
      <c r="D58" s="107">
        <v>2004</v>
      </c>
      <c r="E58" s="107" t="s">
        <v>12</v>
      </c>
      <c r="F58" s="180" t="s">
        <v>64</v>
      </c>
      <c r="G58" s="100">
        <v>1</v>
      </c>
      <c r="H58" s="1">
        <v>0</v>
      </c>
      <c r="I58" s="1">
        <v>21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2" t="s">
        <v>99</v>
      </c>
      <c r="P58" s="9">
        <v>999</v>
      </c>
      <c r="Q58" s="4" t="str">
        <f>IF(ISNUMBER(O58),O58+P58," ")</f>
        <v> </v>
      </c>
      <c r="R58" s="115">
        <f>IF(AND(ISNUMBER(Q58),ISNUMBER(Q59)),MIN(Q58:Q59),IF(ISNUMBER(Q58),Q58,IF(ISNUMBER(Q59),Q59," ")))</f>
        <v>247.3</v>
      </c>
      <c r="S58" s="111"/>
    </row>
    <row r="59" spans="1:19" ht="12.75">
      <c r="A59" s="165">
        <v>113</v>
      </c>
      <c r="B59" s="21" t="str">
        <f>B58</f>
        <v>Абакунчик Никита</v>
      </c>
      <c r="C59" s="22"/>
      <c r="D59" s="22"/>
      <c r="E59" s="22"/>
      <c r="F59" s="181"/>
      <c r="G59" s="100">
        <v>2</v>
      </c>
      <c r="H59" s="1">
        <v>0</v>
      </c>
      <c r="I59" s="1">
        <v>6</v>
      </c>
      <c r="J59" s="1">
        <v>0</v>
      </c>
      <c r="K59" s="1">
        <v>0</v>
      </c>
      <c r="L59" s="1">
        <v>9</v>
      </c>
      <c r="M59" s="1">
        <v>51</v>
      </c>
      <c r="N59" s="1">
        <v>30</v>
      </c>
      <c r="O59" s="2">
        <f>IF(AND(ISNUMBER(I59),ISNUMBER(L59)),(K59-H59)*60^2+(L59-I59)*60+(M59-J59)+(N59)/100," ")</f>
        <v>231.3</v>
      </c>
      <c r="P59" s="9">
        <v>16</v>
      </c>
      <c r="Q59" s="4">
        <f>IF(ISNUMBER(O59),O59+P59," ")</f>
        <v>247.3</v>
      </c>
      <c r="R59" s="116">
        <f>R58</f>
        <v>247.3</v>
      </c>
      <c r="S59" s="111"/>
    </row>
    <row r="60" spans="1:19" ht="12.75">
      <c r="A60" s="165">
        <v>25</v>
      </c>
      <c r="B60" s="7" t="s">
        <v>76</v>
      </c>
      <c r="C60" s="5" t="s">
        <v>18</v>
      </c>
      <c r="D60" s="5">
        <v>2007</v>
      </c>
      <c r="E60" s="5" t="s">
        <v>11</v>
      </c>
      <c r="F60" s="177" t="s">
        <v>38</v>
      </c>
      <c r="G60" s="172">
        <f>IF(ISTEXT(B60),1," ")</f>
        <v>1</v>
      </c>
      <c r="H60" s="1">
        <v>0</v>
      </c>
      <c r="I60" s="1">
        <v>26</v>
      </c>
      <c r="J60" s="1">
        <v>0</v>
      </c>
      <c r="K60" s="1">
        <v>0</v>
      </c>
      <c r="L60" s="1">
        <v>30</v>
      </c>
      <c r="M60" s="1">
        <v>4</v>
      </c>
      <c r="N60" s="1">
        <v>38</v>
      </c>
      <c r="O60" s="2">
        <f>IF(AND(ISNUMBER(I60),ISNUMBER(L60)),(K60-H60)*60^2+(L60-I60)*60+(M60-J60)+(N60)/100," ")</f>
        <v>244.38</v>
      </c>
      <c r="P60" s="9">
        <v>10</v>
      </c>
      <c r="Q60" s="4">
        <f>IF(ISNUMBER(O60),O60+P60," ")</f>
        <v>254.38</v>
      </c>
      <c r="R60" s="115">
        <f>IF(AND(ISNUMBER(Q60),ISNUMBER(Q61)),MIN(Q60:Q61),IF(ISNUMBER(Q60),Q60,IF(ISNUMBER(Q61),Q61," ")))</f>
        <v>254.38</v>
      </c>
      <c r="S60" s="110">
        <v>16</v>
      </c>
    </row>
    <row r="61" spans="1:19" ht="12.75">
      <c r="A61" s="165">
        <v>81</v>
      </c>
      <c r="B61" s="8" t="str">
        <f>B60</f>
        <v>Соболь Захар</v>
      </c>
      <c r="C61" s="6"/>
      <c r="D61" s="6"/>
      <c r="E61" s="6"/>
      <c r="F61" s="178"/>
      <c r="G61" s="172">
        <f>IF(ISTEXT(B60),2," ")</f>
        <v>2</v>
      </c>
      <c r="H61" s="1">
        <v>0</v>
      </c>
      <c r="I61" s="1">
        <v>13</v>
      </c>
      <c r="J61" s="1">
        <v>0</v>
      </c>
      <c r="K61" s="1">
        <v>0</v>
      </c>
      <c r="L61" s="1">
        <v>17</v>
      </c>
      <c r="M61" s="1">
        <v>38</v>
      </c>
      <c r="N61" s="1">
        <v>92</v>
      </c>
      <c r="O61" s="2">
        <f>IF(AND(ISNUMBER(I61),ISNUMBER(L61)),(K61-H61)*60^2+(L61-I61)*60+(M61-J61)+(N61)/100," ")</f>
        <v>278.92</v>
      </c>
      <c r="P61" s="9">
        <v>18</v>
      </c>
      <c r="Q61" s="4">
        <f>IF(ISNUMBER(O61),O61+P61," ")</f>
        <v>296.92</v>
      </c>
      <c r="R61" s="116">
        <f>R60</f>
        <v>254.38</v>
      </c>
      <c r="S61" s="111"/>
    </row>
    <row r="62" spans="1:19" ht="12.75">
      <c r="A62" s="165">
        <v>26</v>
      </c>
      <c r="B62" s="7" t="s">
        <v>74</v>
      </c>
      <c r="C62" s="5" t="s">
        <v>18</v>
      </c>
      <c r="D62" s="5">
        <v>2006</v>
      </c>
      <c r="E62" s="5" t="s">
        <v>12</v>
      </c>
      <c r="F62" s="177" t="s">
        <v>39</v>
      </c>
      <c r="G62" s="172">
        <v>1</v>
      </c>
      <c r="H62" s="1">
        <v>0</v>
      </c>
      <c r="I62" s="1">
        <v>30</v>
      </c>
      <c r="J62" s="1">
        <v>0</v>
      </c>
      <c r="K62" s="1">
        <v>0</v>
      </c>
      <c r="L62" s="1">
        <v>33</v>
      </c>
      <c r="M62" s="1">
        <v>29</v>
      </c>
      <c r="N62" s="1">
        <v>38</v>
      </c>
      <c r="O62" s="2">
        <f>IF(AND(ISNUMBER(I62),ISNUMBER(L62)),(K62-H62)*60^2+(L62-I62)*60+(M62-J62)+(N62)/100," ")</f>
        <v>209.38</v>
      </c>
      <c r="P62" s="9">
        <v>60</v>
      </c>
      <c r="Q62" s="4">
        <f>IF(ISNUMBER(O62),O62+P62," ")</f>
        <v>269.38</v>
      </c>
      <c r="R62" s="115">
        <f>IF(AND(ISNUMBER(Q62),ISNUMBER(Q63)),MIN(Q62:Q63),IF(ISNUMBER(Q62),Q62,IF(ISNUMBER(Q63),Q63," ")))</f>
        <v>269.38</v>
      </c>
      <c r="S62" s="111"/>
    </row>
    <row r="63" spans="1:19" ht="12.75">
      <c r="A63" s="165">
        <v>135</v>
      </c>
      <c r="B63" s="8" t="str">
        <f>B62</f>
        <v>Филипчук Максим</v>
      </c>
      <c r="C63" s="6"/>
      <c r="D63" s="6"/>
      <c r="E63" s="6"/>
      <c r="F63" s="178"/>
      <c r="G63" s="172">
        <v>2</v>
      </c>
      <c r="H63" s="1">
        <v>0</v>
      </c>
      <c r="I63" s="1">
        <v>17</v>
      </c>
      <c r="J63" s="1">
        <v>0</v>
      </c>
      <c r="K63" s="1">
        <v>0</v>
      </c>
      <c r="L63" s="1">
        <v>20</v>
      </c>
      <c r="M63" s="1">
        <v>34</v>
      </c>
      <c r="N63" s="1">
        <v>3</v>
      </c>
      <c r="O63" s="2">
        <f>IF(AND(ISNUMBER(I63),ISNUMBER(L63)),(K63-H63)*60^2+(L63-I63)*60+(M63-J63)+(N63)/100," ")</f>
        <v>214.03</v>
      </c>
      <c r="P63" s="9">
        <v>62</v>
      </c>
      <c r="Q63" s="4">
        <f>IF(ISNUMBER(O63),O63+P63," ")</f>
        <v>276.03</v>
      </c>
      <c r="R63" s="116">
        <f>R62</f>
        <v>269.38</v>
      </c>
      <c r="S63" s="111"/>
    </row>
    <row r="64" spans="1:19" ht="12.75">
      <c r="A64" s="165">
        <v>27</v>
      </c>
      <c r="B64" s="7" t="s">
        <v>89</v>
      </c>
      <c r="C64" s="5">
        <v>1</v>
      </c>
      <c r="D64" s="5">
        <v>2001</v>
      </c>
      <c r="E64" s="5" t="s">
        <v>11</v>
      </c>
      <c r="F64" s="177" t="s">
        <v>38</v>
      </c>
      <c r="G64" s="172">
        <v>1</v>
      </c>
      <c r="H64" s="1">
        <v>0</v>
      </c>
      <c r="I64" s="1">
        <v>23</v>
      </c>
      <c r="J64" s="1">
        <v>0</v>
      </c>
      <c r="K64" s="1">
        <v>0</v>
      </c>
      <c r="L64" s="1">
        <v>27</v>
      </c>
      <c r="M64" s="1">
        <v>27</v>
      </c>
      <c r="N64" s="1">
        <v>1</v>
      </c>
      <c r="O64" s="2">
        <f>IF(AND(ISNUMBER(I64),ISNUMBER(L64)),(K64-H64)*60^2+(L64-I64)*60+(M64-J64)+(N64)/100," ")</f>
        <v>267.01</v>
      </c>
      <c r="P64" s="9">
        <v>64</v>
      </c>
      <c r="Q64" s="4">
        <f>IF(ISNUMBER(O64),O64+P64," ")</f>
        <v>331.01</v>
      </c>
      <c r="R64" s="115">
        <f>IF(AND(ISNUMBER(Q64),ISNUMBER(Q65)),MIN(Q64:Q65),IF(ISNUMBER(Q64),Q64,IF(ISNUMBER(Q65),Q65," ")))</f>
        <v>275.71000000000004</v>
      </c>
      <c r="S64" s="111"/>
    </row>
    <row r="65" spans="1:19" ht="12.75">
      <c r="A65" s="165">
        <v>194</v>
      </c>
      <c r="B65" s="8" t="str">
        <f>B64</f>
        <v>Вашкевич Алексей</v>
      </c>
      <c r="C65" s="6"/>
      <c r="D65" s="6"/>
      <c r="E65" s="6"/>
      <c r="F65" s="178"/>
      <c r="G65" s="172">
        <v>2</v>
      </c>
      <c r="H65" s="1">
        <v>0</v>
      </c>
      <c r="I65" s="1">
        <v>10</v>
      </c>
      <c r="J65" s="1">
        <v>0</v>
      </c>
      <c r="K65" s="1">
        <v>0</v>
      </c>
      <c r="L65" s="1">
        <v>14</v>
      </c>
      <c r="M65" s="1">
        <v>15</v>
      </c>
      <c r="N65" s="1">
        <v>71</v>
      </c>
      <c r="O65" s="2">
        <f>IF(AND(ISNUMBER(I65),ISNUMBER(L65)),(K65-H65)*60^2+(L65-I65)*60+(M65-J65)+(N65)/100," ")</f>
        <v>255.71</v>
      </c>
      <c r="P65" s="9">
        <v>20</v>
      </c>
      <c r="Q65" s="4">
        <f>IF(ISNUMBER(O65),O65+P65," ")</f>
        <v>275.71000000000004</v>
      </c>
      <c r="R65" s="116">
        <f>R64</f>
        <v>275.71000000000004</v>
      </c>
      <c r="S65" s="111"/>
    </row>
    <row r="66" spans="1:19" ht="12.75">
      <c r="A66" s="165">
        <v>28</v>
      </c>
      <c r="B66" s="7" t="s">
        <v>82</v>
      </c>
      <c r="C66" s="5" t="s">
        <v>18</v>
      </c>
      <c r="D66" s="5">
        <v>2009</v>
      </c>
      <c r="E66" s="5" t="s">
        <v>12</v>
      </c>
      <c r="F66" s="177" t="s">
        <v>64</v>
      </c>
      <c r="G66" s="172">
        <f>IF(ISTEXT(B66),1," ")</f>
        <v>1</v>
      </c>
      <c r="H66" s="1">
        <v>0</v>
      </c>
      <c r="I66" s="1">
        <v>19</v>
      </c>
      <c r="J66" s="1">
        <v>0</v>
      </c>
      <c r="K66" s="1">
        <v>0</v>
      </c>
      <c r="L66" s="1">
        <v>23</v>
      </c>
      <c r="M66" s="1">
        <v>25</v>
      </c>
      <c r="N66" s="1">
        <v>71</v>
      </c>
      <c r="O66" s="2">
        <f>IF(AND(ISNUMBER(I66),ISNUMBER(L66)),(K66-H66)*60^2+(L66-I66)*60+(M66-J66)+(N66)/100," ")</f>
        <v>265.71</v>
      </c>
      <c r="P66" s="9">
        <v>12</v>
      </c>
      <c r="Q66" s="4">
        <f>IF(ISNUMBER(O66),O66+P66," ")</f>
        <v>277.71</v>
      </c>
      <c r="R66" s="115">
        <f>IF(AND(ISNUMBER(Q66),ISNUMBER(Q67)),MIN(Q66:Q67),IF(ISNUMBER(Q66),Q66,IF(ISNUMBER(Q67),Q67," ")))</f>
        <v>277.71</v>
      </c>
      <c r="S66" s="111"/>
    </row>
    <row r="67" spans="1:19" ht="12.75">
      <c r="A67" s="165">
        <v>128</v>
      </c>
      <c r="B67" s="8" t="str">
        <f>B66</f>
        <v>Толстых Михаил</v>
      </c>
      <c r="C67" s="6"/>
      <c r="D67" s="6"/>
      <c r="E67" s="6"/>
      <c r="F67" s="178"/>
      <c r="G67" s="172">
        <f>IF(ISTEXT(B66),2," ")</f>
        <v>2</v>
      </c>
      <c r="H67" s="1">
        <v>0</v>
      </c>
      <c r="I67" s="1">
        <v>9</v>
      </c>
      <c r="J67" s="1">
        <v>0</v>
      </c>
      <c r="K67" s="1">
        <v>0</v>
      </c>
      <c r="L67" s="1">
        <v>13</v>
      </c>
      <c r="M67" s="1">
        <v>24</v>
      </c>
      <c r="N67" s="1">
        <v>27</v>
      </c>
      <c r="O67" s="2">
        <f>IF(AND(ISNUMBER(I67),ISNUMBER(L67)),(K67-H67)*60^2+(L67-I67)*60+(M67-J67)+(N67)/100," ")</f>
        <v>264.27</v>
      </c>
      <c r="P67" s="9">
        <v>60</v>
      </c>
      <c r="Q67" s="4">
        <f>IF(ISNUMBER(O67),O67+P67," ")</f>
        <v>324.27</v>
      </c>
      <c r="R67" s="116">
        <f>R66</f>
        <v>277.71</v>
      </c>
      <c r="S67" s="111"/>
    </row>
    <row r="68" spans="1:19" ht="12.75">
      <c r="A68" s="165">
        <v>29</v>
      </c>
      <c r="B68" s="7" t="s">
        <v>80</v>
      </c>
      <c r="C68" s="5" t="s">
        <v>18</v>
      </c>
      <c r="D68" s="5">
        <v>2008</v>
      </c>
      <c r="E68" s="5" t="s">
        <v>12</v>
      </c>
      <c r="F68" s="177" t="s">
        <v>68</v>
      </c>
      <c r="G68" s="172">
        <f>IF(ISTEXT(B68),1," ")</f>
        <v>1</v>
      </c>
      <c r="H68" s="1">
        <v>0</v>
      </c>
      <c r="I68" s="1">
        <v>22</v>
      </c>
      <c r="J68" s="1">
        <v>0</v>
      </c>
      <c r="K68" s="1">
        <v>0</v>
      </c>
      <c r="L68" s="1">
        <v>26</v>
      </c>
      <c r="M68" s="1">
        <v>21</v>
      </c>
      <c r="N68" s="1">
        <v>89</v>
      </c>
      <c r="O68" s="2">
        <f>IF(AND(ISNUMBER(I68),ISNUMBER(L68)),(K68-H68)*60^2+(L68-I68)*60+(M68-J68)+(N68)/100," ")</f>
        <v>261.89</v>
      </c>
      <c r="P68" s="9">
        <v>124</v>
      </c>
      <c r="Q68" s="4">
        <f>IF(ISNUMBER(O68),O68+P68," ")</f>
        <v>385.89</v>
      </c>
      <c r="R68" s="115">
        <f>IF(AND(ISNUMBER(Q68),ISNUMBER(Q69)),MIN(Q68:Q69),IF(ISNUMBER(Q68),Q68,IF(ISNUMBER(Q69),Q69," ")))</f>
        <v>282.5</v>
      </c>
      <c r="S68" s="111"/>
    </row>
    <row r="69" spans="1:19" ht="12.75">
      <c r="A69" s="165">
        <v>31</v>
      </c>
      <c r="B69" s="8" t="str">
        <f>B68</f>
        <v>Драница Роман</v>
      </c>
      <c r="C69" s="6"/>
      <c r="D69" s="6"/>
      <c r="E69" s="6"/>
      <c r="F69" s="178"/>
      <c r="G69" s="172">
        <f>IF(ISTEXT(B68),2," ")</f>
        <v>2</v>
      </c>
      <c r="H69" s="1">
        <v>0</v>
      </c>
      <c r="I69" s="1">
        <v>8</v>
      </c>
      <c r="J69" s="1">
        <v>0</v>
      </c>
      <c r="K69" s="1">
        <v>0</v>
      </c>
      <c r="L69" s="1">
        <v>12</v>
      </c>
      <c r="M69" s="1">
        <v>22</v>
      </c>
      <c r="N69" s="1">
        <v>50</v>
      </c>
      <c r="O69" s="2">
        <f>IF(AND(ISNUMBER(I69),ISNUMBER(L69)),(K69-H69)*60^2+(L69-I69)*60+(M69-J69)+(N69)/100," ")</f>
        <v>262.5</v>
      </c>
      <c r="P69" s="9">
        <v>20</v>
      </c>
      <c r="Q69" s="4">
        <f>IF(ISNUMBER(O69),O69+P69," ")</f>
        <v>282.5</v>
      </c>
      <c r="R69" s="116">
        <f>R68</f>
        <v>282.5</v>
      </c>
      <c r="S69" s="111"/>
    </row>
    <row r="70" spans="1:19" ht="12.75">
      <c r="A70" s="165">
        <v>30</v>
      </c>
      <c r="B70" s="7" t="s">
        <v>81</v>
      </c>
      <c r="C70" s="5" t="s">
        <v>18</v>
      </c>
      <c r="D70" s="5">
        <v>2008</v>
      </c>
      <c r="E70" s="5" t="s">
        <v>11</v>
      </c>
      <c r="F70" s="177" t="s">
        <v>38</v>
      </c>
      <c r="G70" s="172">
        <f>IF(ISTEXT(B70),1," ")</f>
        <v>1</v>
      </c>
      <c r="H70" s="1">
        <v>0</v>
      </c>
      <c r="I70" s="1">
        <v>25</v>
      </c>
      <c r="J70" s="1">
        <v>0</v>
      </c>
      <c r="K70" s="1">
        <v>0</v>
      </c>
      <c r="L70" s="1">
        <v>29</v>
      </c>
      <c r="M70" s="1">
        <v>48</v>
      </c>
      <c r="N70" s="1">
        <v>68</v>
      </c>
      <c r="O70" s="2">
        <f>IF(AND(ISNUMBER(I70),ISNUMBER(L70)),(K70-H70)*60^2+(L70-I70)*60+(M70-J70)+(N70)/100," ")</f>
        <v>288.68</v>
      </c>
      <c r="P70" s="9">
        <v>10</v>
      </c>
      <c r="Q70" s="4">
        <f>IF(ISNUMBER(O70),O70+P70," ")</f>
        <v>298.68</v>
      </c>
      <c r="R70" s="115">
        <f>IF(AND(ISNUMBER(Q70),ISNUMBER(Q71)),MIN(Q70:Q71),IF(ISNUMBER(Q70),Q70,IF(ISNUMBER(Q71),Q71," ")))</f>
        <v>298.68</v>
      </c>
      <c r="S70" s="111"/>
    </row>
    <row r="71" spans="1:19" ht="12.75">
      <c r="A71" s="165">
        <v>18</v>
      </c>
      <c r="B71" s="8" t="str">
        <f>B70</f>
        <v>Вашкевич Михаил</v>
      </c>
      <c r="C71" s="6"/>
      <c r="D71" s="6"/>
      <c r="E71" s="6"/>
      <c r="F71" s="178"/>
      <c r="G71" s="172">
        <f>IF(ISTEXT(B70),2," ")</f>
        <v>2</v>
      </c>
      <c r="H71" s="1">
        <v>0</v>
      </c>
      <c r="I71" s="1">
        <v>12</v>
      </c>
      <c r="J71" s="1">
        <v>0</v>
      </c>
      <c r="K71" s="1">
        <v>0</v>
      </c>
      <c r="L71" s="1">
        <v>16</v>
      </c>
      <c r="M71" s="1">
        <v>40</v>
      </c>
      <c r="N71" s="1">
        <v>35</v>
      </c>
      <c r="O71" s="2">
        <f>IF(AND(ISNUMBER(I71),ISNUMBER(L71)),(K71-H71)*60^2+(L71-I71)*60+(M71-J71)+(N71)/100," ")</f>
        <v>280.35</v>
      </c>
      <c r="P71" s="9">
        <v>64</v>
      </c>
      <c r="Q71" s="4">
        <f>IF(ISNUMBER(O71),O71+P71," ")</f>
        <v>344.35</v>
      </c>
      <c r="R71" s="116">
        <f>R70</f>
        <v>298.68</v>
      </c>
      <c r="S71" s="111"/>
    </row>
    <row r="72" spans="1:19" ht="12.75">
      <c r="A72" s="165">
        <v>31</v>
      </c>
      <c r="B72" s="7" t="s">
        <v>78</v>
      </c>
      <c r="C72" s="5" t="s">
        <v>18</v>
      </c>
      <c r="D72" s="5">
        <v>2007</v>
      </c>
      <c r="E72" s="5" t="s">
        <v>12</v>
      </c>
      <c r="F72" s="177" t="s">
        <v>39</v>
      </c>
      <c r="G72" s="172">
        <v>1</v>
      </c>
      <c r="H72" s="1">
        <v>0</v>
      </c>
      <c r="I72" s="1">
        <v>13</v>
      </c>
      <c r="J72" s="1">
        <v>0</v>
      </c>
      <c r="K72" s="1">
        <v>0</v>
      </c>
      <c r="L72" s="1">
        <v>19</v>
      </c>
      <c r="M72" s="1">
        <v>8</v>
      </c>
      <c r="N72" s="1">
        <v>44</v>
      </c>
      <c r="O72" s="2">
        <f>IF(AND(ISNUMBER(I72),ISNUMBER(L72)),(K72-H72)*60^2+(L72-I72)*60+(M72-J72)+(N72)/100," ")</f>
        <v>368.44</v>
      </c>
      <c r="P72" s="9">
        <v>66</v>
      </c>
      <c r="Q72" s="4">
        <f>IF(ISNUMBER(O72),O72+P72," ")</f>
        <v>434.44</v>
      </c>
      <c r="R72" s="115">
        <f>IF(AND(ISNUMBER(Q72),ISNUMBER(Q73)),MIN(Q72:Q73),IF(ISNUMBER(Q72),Q72,IF(ISNUMBER(Q73),Q73," ")))</f>
        <v>386.66</v>
      </c>
      <c r="S72" s="111"/>
    </row>
    <row r="73" spans="1:19" ht="12.75">
      <c r="A73" s="165">
        <v>122</v>
      </c>
      <c r="B73" s="8" t="str">
        <f>B72</f>
        <v>Винников Михаил</v>
      </c>
      <c r="C73" s="6"/>
      <c r="D73" s="6"/>
      <c r="E73" s="6"/>
      <c r="F73" s="178"/>
      <c r="G73" s="239">
        <v>2</v>
      </c>
      <c r="H73" s="1">
        <v>0</v>
      </c>
      <c r="I73" s="1">
        <v>4</v>
      </c>
      <c r="J73" s="1">
        <v>0</v>
      </c>
      <c r="K73" s="1">
        <v>0</v>
      </c>
      <c r="L73" s="1">
        <v>8</v>
      </c>
      <c r="M73" s="1">
        <v>26</v>
      </c>
      <c r="N73" s="1">
        <v>66</v>
      </c>
      <c r="O73" s="2">
        <f>IF(AND(ISNUMBER(I73),ISNUMBER(L73)),(K73-H73)*60^2+(L73-I73)*60+(M73-J73)+(N73)/100," ")</f>
        <v>266.66</v>
      </c>
      <c r="P73" s="9">
        <v>120</v>
      </c>
      <c r="Q73" s="4">
        <f>IF(ISNUMBER(O73),O73+P73," ")</f>
        <v>386.66</v>
      </c>
      <c r="R73" s="116">
        <f>R72</f>
        <v>386.66</v>
      </c>
      <c r="S73" s="111"/>
    </row>
    <row r="74" spans="1:19" ht="12.75">
      <c r="A74" s="165">
        <v>32</v>
      </c>
      <c r="B74" s="143" t="s">
        <v>75</v>
      </c>
      <c r="C74" s="144" t="s">
        <v>18</v>
      </c>
      <c r="D74" s="144">
        <v>2006</v>
      </c>
      <c r="E74" s="144" t="s">
        <v>12</v>
      </c>
      <c r="F74" s="182" t="s">
        <v>39</v>
      </c>
      <c r="G74" s="173">
        <f>IF(ISTEXT(B74),1," ")</f>
        <v>1</v>
      </c>
      <c r="H74" s="1">
        <v>0</v>
      </c>
      <c r="I74" s="1">
        <v>16</v>
      </c>
      <c r="J74" s="1">
        <v>0</v>
      </c>
      <c r="K74" s="1">
        <v>0</v>
      </c>
      <c r="L74" s="1">
        <v>20</v>
      </c>
      <c r="M74" s="1">
        <v>24</v>
      </c>
      <c r="N74" s="1">
        <v>27</v>
      </c>
      <c r="O74" s="2">
        <f>IF(AND(ISNUMBER(I74),ISNUMBER(L74)),(K74-H74)*60^2+(L74-I74)*60+(M74-J74)+(N74)/100," ")</f>
        <v>264.27</v>
      </c>
      <c r="P74" s="9">
        <v>162</v>
      </c>
      <c r="Q74" s="4">
        <f>IF(ISNUMBER(O74),O74+P74," ")</f>
        <v>426.27</v>
      </c>
      <c r="R74" s="115">
        <f>IF(AND(ISNUMBER(Q74),ISNUMBER(Q75)),MIN(Q74:Q75),IF(ISNUMBER(Q74),Q74,IF(ISNUMBER(Q75),Q75," ")))</f>
        <v>426.27</v>
      </c>
      <c r="S74" s="110">
        <v>21</v>
      </c>
    </row>
    <row r="75" spans="1:19" ht="12.75">
      <c r="A75" s="165">
        <v>162</v>
      </c>
      <c r="B75" s="8" t="str">
        <f>B74</f>
        <v>Лихачев Антон</v>
      </c>
      <c r="C75" s="6"/>
      <c r="D75" s="6"/>
      <c r="E75" s="6"/>
      <c r="F75" s="178"/>
      <c r="G75" s="172">
        <f>IF(ISTEXT(B74),2," ")</f>
        <v>2</v>
      </c>
      <c r="H75" s="1">
        <v>0</v>
      </c>
      <c r="I75" s="1">
        <v>7</v>
      </c>
      <c r="J75" s="1">
        <v>0</v>
      </c>
      <c r="K75" s="1">
        <v>0</v>
      </c>
      <c r="L75" s="1">
        <v>11</v>
      </c>
      <c r="M75" s="1">
        <v>30</v>
      </c>
      <c r="N75" s="1">
        <v>0</v>
      </c>
      <c r="O75" s="2">
        <f>IF(AND(ISNUMBER(I75),ISNUMBER(L75)),(K75-H75)*60^2+(L75-I75)*60+(M75-J75)+(N75)/100," ")</f>
        <v>270</v>
      </c>
      <c r="P75" s="9">
        <v>168</v>
      </c>
      <c r="Q75" s="4">
        <f>IF(ISNUMBER(O75),O75+P75," ")</f>
        <v>438</v>
      </c>
      <c r="R75" s="116">
        <f>R74</f>
        <v>426.27</v>
      </c>
      <c r="S75" s="111"/>
    </row>
    <row r="76" spans="1:18" ht="12.75">
      <c r="A76" s="24"/>
      <c r="B76" s="12"/>
      <c r="C76" s="13"/>
      <c r="D76" s="13"/>
      <c r="E76" s="13"/>
      <c r="F76" s="13"/>
      <c r="G76" s="14"/>
      <c r="H76" s="15"/>
      <c r="I76" s="15"/>
      <c r="J76" s="15"/>
      <c r="K76" s="15"/>
      <c r="L76" s="15"/>
      <c r="M76" s="15"/>
      <c r="N76" s="15"/>
      <c r="O76" s="16"/>
      <c r="P76" s="25"/>
      <c r="Q76" s="16"/>
      <c r="R76" s="17"/>
    </row>
    <row r="77" spans="2:6" ht="13.5" thickBot="1">
      <c r="B77" s="47" t="s">
        <v>28</v>
      </c>
      <c r="C77" s="48"/>
      <c r="D77" s="48"/>
      <c r="E77" s="48"/>
      <c r="F77" s="10"/>
    </row>
    <row r="78" spans="1:18" ht="12.75" customHeight="1">
      <c r="A78" s="49"/>
      <c r="B78" s="202" t="s">
        <v>22</v>
      </c>
      <c r="C78" s="190" t="s">
        <v>13</v>
      </c>
      <c r="D78" s="50"/>
      <c r="E78" s="28"/>
      <c r="F78" s="175"/>
      <c r="G78" s="215" t="s">
        <v>0</v>
      </c>
      <c r="H78" s="208" t="s">
        <v>1</v>
      </c>
      <c r="I78" s="206"/>
      <c r="J78" s="207"/>
      <c r="K78" s="208" t="s">
        <v>2</v>
      </c>
      <c r="L78" s="206"/>
      <c r="M78" s="206"/>
      <c r="N78" s="207"/>
      <c r="O78" s="197" t="s">
        <v>19</v>
      </c>
      <c r="P78" s="199" t="s">
        <v>20</v>
      </c>
      <c r="Q78" s="209" t="s">
        <v>3</v>
      </c>
      <c r="R78" s="188" t="s">
        <v>4</v>
      </c>
    </row>
    <row r="79" spans="1:18" ht="42.75" customHeight="1" thickBot="1">
      <c r="A79" s="51" t="s">
        <v>6</v>
      </c>
      <c r="B79" s="203"/>
      <c r="C79" s="191"/>
      <c r="D79" s="29" t="s">
        <v>14</v>
      </c>
      <c r="E79" s="30" t="s">
        <v>15</v>
      </c>
      <c r="F79" s="176" t="s">
        <v>16</v>
      </c>
      <c r="G79" s="216"/>
      <c r="H79" s="33" t="s">
        <v>7</v>
      </c>
      <c r="I79" s="34" t="s">
        <v>8</v>
      </c>
      <c r="J79" s="32" t="s">
        <v>9</v>
      </c>
      <c r="K79" s="33" t="s">
        <v>7</v>
      </c>
      <c r="L79" s="34" t="s">
        <v>8</v>
      </c>
      <c r="M79" s="34" t="s">
        <v>9</v>
      </c>
      <c r="N79" s="32" t="s">
        <v>10</v>
      </c>
      <c r="O79" s="198"/>
      <c r="P79" s="200"/>
      <c r="Q79" s="210"/>
      <c r="R79" s="189"/>
    </row>
    <row r="80" spans="1:18" ht="12.75" customHeight="1">
      <c r="A80" s="164">
        <v>1</v>
      </c>
      <c r="B80" s="154" t="s">
        <v>34</v>
      </c>
      <c r="C80" s="155" t="s">
        <v>17</v>
      </c>
      <c r="D80" s="155">
        <v>2001</v>
      </c>
      <c r="E80" s="155" t="s">
        <v>11</v>
      </c>
      <c r="F80" s="185" t="s">
        <v>38</v>
      </c>
      <c r="G80" s="184">
        <f>IF(ISTEXT(B80),1," ")</f>
        <v>1</v>
      </c>
      <c r="H80" s="156">
        <v>0</v>
      </c>
      <c r="I80" s="156">
        <v>12</v>
      </c>
      <c r="J80" s="156">
        <v>0</v>
      </c>
      <c r="K80" s="156">
        <v>0</v>
      </c>
      <c r="L80" s="156">
        <v>14</v>
      </c>
      <c r="M80" s="156">
        <v>19</v>
      </c>
      <c r="N80" s="156">
        <v>98</v>
      </c>
      <c r="O80" s="157">
        <f>IF(AND(ISNUMBER(I80),ISNUMBER(L80)),(K80-H80)*60^2+(L80-I80)*60+(M80-J80)+(N80)/100," ")</f>
        <v>139.98</v>
      </c>
      <c r="P80" s="232">
        <v>0</v>
      </c>
      <c r="Q80" s="233">
        <f>IF(ISNUMBER(O80),O80+P80," ")</f>
        <v>139.98</v>
      </c>
      <c r="R80" s="234">
        <f>IF(AND(ISNUMBER(Q80),ISNUMBER(Q81)),MIN(Q80:Q81),IF(ISNUMBER(Q80),Q80,IF(ISNUMBER(Q81),Q81," ")))</f>
        <v>139.98</v>
      </c>
    </row>
    <row r="81" spans="1:18" ht="12.75" customHeight="1">
      <c r="A81" s="165">
        <v>3</v>
      </c>
      <c r="B81" s="8" t="str">
        <f>B80</f>
        <v>Петриченко Евгений</v>
      </c>
      <c r="C81" s="6"/>
      <c r="D81" s="6"/>
      <c r="E81" s="6"/>
      <c r="F81" s="178"/>
      <c r="G81" s="100">
        <f>IF(ISTEXT(B80),2," ")</f>
        <v>2</v>
      </c>
      <c r="H81" s="1">
        <v>0</v>
      </c>
      <c r="I81" s="1">
        <v>1</v>
      </c>
      <c r="J81" s="1">
        <v>0</v>
      </c>
      <c r="K81" s="1">
        <v>0</v>
      </c>
      <c r="L81" s="1">
        <v>3</v>
      </c>
      <c r="M81" s="1">
        <v>22</v>
      </c>
      <c r="N81" s="1">
        <v>85</v>
      </c>
      <c r="O81" s="2">
        <f>IF(AND(ISNUMBER(I81),ISNUMBER(L81)),(K81-H81)*60^2+(L81-I81)*60+(M81-J81)+(N81)/100," ")</f>
        <v>142.85</v>
      </c>
      <c r="P81" s="9">
        <v>0</v>
      </c>
      <c r="Q81" s="4">
        <f>IF(ISNUMBER(O81),O81+P81," ")</f>
        <v>142.85</v>
      </c>
      <c r="R81" s="160">
        <f>R80</f>
        <v>139.98</v>
      </c>
    </row>
    <row r="82" spans="1:18" ht="12.75" customHeight="1">
      <c r="A82" s="165">
        <v>2</v>
      </c>
      <c r="B82" s="7" t="s">
        <v>53</v>
      </c>
      <c r="C82" s="5">
        <v>2</v>
      </c>
      <c r="D82" s="5">
        <v>2003</v>
      </c>
      <c r="E82" s="5" t="s">
        <v>12</v>
      </c>
      <c r="F82" s="177" t="s">
        <v>39</v>
      </c>
      <c r="G82" s="100">
        <v>1</v>
      </c>
      <c r="H82" s="1">
        <v>0</v>
      </c>
      <c r="I82" s="1">
        <v>8</v>
      </c>
      <c r="J82" s="1">
        <v>0</v>
      </c>
      <c r="K82" s="1">
        <v>0</v>
      </c>
      <c r="L82" s="1">
        <v>10</v>
      </c>
      <c r="M82" s="1">
        <v>30</v>
      </c>
      <c r="N82" s="1">
        <v>12</v>
      </c>
      <c r="O82" s="2">
        <f>IF(AND(ISNUMBER(I82),ISNUMBER(L82)),(K82-H82)*60^2+(L82-I82)*60+(M82-J82)+(N82)/100," ")</f>
        <v>150.12</v>
      </c>
      <c r="P82" s="9">
        <v>2</v>
      </c>
      <c r="Q82" s="4">
        <f>IF(ISNUMBER(O82),O82+P82," ")</f>
        <v>152.12</v>
      </c>
      <c r="R82" s="159">
        <f>IF(AND(ISNUMBER(Q82),ISNUMBER(Q83)),MIN(Q82:Q83),IF(ISNUMBER(Q82),Q82,IF(ISNUMBER(Q83),Q83," ")))</f>
        <v>151.75</v>
      </c>
    </row>
    <row r="83" spans="1:18" ht="12.75" customHeight="1">
      <c r="A83" s="165">
        <v>99</v>
      </c>
      <c r="B83" s="8" t="str">
        <f>B82</f>
        <v>Медведев Глеб</v>
      </c>
      <c r="C83" s="6"/>
      <c r="D83" s="6"/>
      <c r="E83" s="6"/>
      <c r="F83" s="178"/>
      <c r="G83" s="100">
        <v>2</v>
      </c>
      <c r="H83" s="1">
        <v>0</v>
      </c>
      <c r="I83" s="1">
        <v>20</v>
      </c>
      <c r="J83" s="1">
        <v>0</v>
      </c>
      <c r="K83" s="1">
        <v>0</v>
      </c>
      <c r="L83" s="1">
        <v>22</v>
      </c>
      <c r="M83" s="1">
        <v>29</v>
      </c>
      <c r="N83" s="1">
        <v>75</v>
      </c>
      <c r="O83" s="2">
        <f>IF(AND(ISNUMBER(I83),ISNUMBER(L83)),(K83-H83)*60^2+(L83-I83)*60+(M83-J83)+(N83)/100," ")</f>
        <v>149.75</v>
      </c>
      <c r="P83" s="9">
        <v>2</v>
      </c>
      <c r="Q83" s="4">
        <f>IF(ISNUMBER(O83),O83+P83," ")</f>
        <v>151.75</v>
      </c>
      <c r="R83" s="160">
        <f>R82</f>
        <v>151.75</v>
      </c>
    </row>
    <row r="84" spans="1:18" ht="12.75" customHeight="1">
      <c r="A84" s="165">
        <v>3</v>
      </c>
      <c r="B84" s="7" t="s">
        <v>54</v>
      </c>
      <c r="C84" s="5" t="s">
        <v>18</v>
      </c>
      <c r="D84" s="5">
        <v>2004</v>
      </c>
      <c r="E84" s="5" t="s">
        <v>12</v>
      </c>
      <c r="F84" s="177" t="s">
        <v>68</v>
      </c>
      <c r="G84" s="172">
        <f>IF(ISTEXT(B84),1," ")</f>
        <v>1</v>
      </c>
      <c r="H84" s="1">
        <v>0</v>
      </c>
      <c r="I84" s="1">
        <v>15</v>
      </c>
      <c r="J84" s="1">
        <v>0</v>
      </c>
      <c r="K84" s="1">
        <v>0</v>
      </c>
      <c r="L84" s="1">
        <v>17</v>
      </c>
      <c r="M84" s="1">
        <v>38</v>
      </c>
      <c r="N84" s="1">
        <v>92</v>
      </c>
      <c r="O84" s="2">
        <f>IF(AND(ISNUMBER(I84),ISNUMBER(L84)),(K84-H84)*60^2+(L84-I84)*60+(M84-J84)+(N84)/100," ")</f>
        <v>158.92</v>
      </c>
      <c r="P84" s="9">
        <v>2</v>
      </c>
      <c r="Q84" s="4">
        <f>IF(ISNUMBER(O84),O84+P84," ")</f>
        <v>160.92</v>
      </c>
      <c r="R84" s="159">
        <f>IF(AND(ISNUMBER(Q84),ISNUMBER(Q85)),MIN(Q84:Q85),IF(ISNUMBER(Q84),Q84,IF(ISNUMBER(Q85),Q85," ")))</f>
        <v>155.94</v>
      </c>
    </row>
    <row r="85" spans="1:18" ht="12.75" customHeight="1">
      <c r="A85" s="165">
        <v>44</v>
      </c>
      <c r="B85" s="8" t="str">
        <f>B84</f>
        <v>Хотянович Владислав</v>
      </c>
      <c r="C85" s="6"/>
      <c r="D85" s="6"/>
      <c r="E85" s="6"/>
      <c r="F85" s="178"/>
      <c r="G85" s="172">
        <f>IF(ISTEXT(B84),2," ")</f>
        <v>2</v>
      </c>
      <c r="H85" s="1">
        <v>0</v>
      </c>
      <c r="I85" s="1">
        <v>3</v>
      </c>
      <c r="J85" s="1">
        <v>0</v>
      </c>
      <c r="K85" s="1">
        <v>0</v>
      </c>
      <c r="L85" s="1">
        <v>5</v>
      </c>
      <c r="M85" s="1">
        <v>35</v>
      </c>
      <c r="N85" s="1">
        <v>94</v>
      </c>
      <c r="O85" s="2">
        <f>IF(AND(ISNUMBER(I85),ISNUMBER(L85)),(K85-H85)*60^2+(L85-I85)*60+(M85-J85)+(N85)/100," ")</f>
        <v>155.94</v>
      </c>
      <c r="P85" s="9">
        <v>0</v>
      </c>
      <c r="Q85" s="4">
        <f>IF(ISNUMBER(O85),O85+P85," ")</f>
        <v>155.94</v>
      </c>
      <c r="R85" s="160">
        <f>R84</f>
        <v>155.94</v>
      </c>
    </row>
    <row r="86" spans="1:18" ht="12.75" customHeight="1">
      <c r="A86" s="165">
        <v>4</v>
      </c>
      <c r="B86" s="7" t="s">
        <v>40</v>
      </c>
      <c r="C86" s="5">
        <v>2</v>
      </c>
      <c r="D86" s="5">
        <v>2002</v>
      </c>
      <c r="E86" s="5" t="s">
        <v>12</v>
      </c>
      <c r="F86" s="177" t="s">
        <v>39</v>
      </c>
      <c r="G86" s="172">
        <f>IF(ISTEXT(B86),1," ")</f>
        <v>1</v>
      </c>
      <c r="H86" s="1">
        <v>0</v>
      </c>
      <c r="I86" s="1">
        <v>18</v>
      </c>
      <c r="J86" s="1">
        <v>0</v>
      </c>
      <c r="K86" s="1">
        <v>0</v>
      </c>
      <c r="L86" s="1">
        <v>20</v>
      </c>
      <c r="M86" s="1">
        <v>46</v>
      </c>
      <c r="N86" s="1">
        <v>66</v>
      </c>
      <c r="O86" s="2">
        <f>IF(AND(ISNUMBER(I86),ISNUMBER(L86)),(K86-H86)*60^2+(L86-I86)*60+(M86-J86)+(N86)/100," ")</f>
        <v>166.66</v>
      </c>
      <c r="P86" s="9">
        <v>0</v>
      </c>
      <c r="Q86" s="4">
        <f>IF(ISNUMBER(O86),O86+P86," ")</f>
        <v>166.66</v>
      </c>
      <c r="R86" s="159">
        <f>IF(AND(ISNUMBER(Q86),ISNUMBER(Q87)),MIN(Q86:Q87),IF(ISNUMBER(Q86),Q86,IF(ISNUMBER(Q87),Q87," ")))</f>
        <v>163.07</v>
      </c>
    </row>
    <row r="87" spans="1:18" ht="12.75" customHeight="1" thickBot="1">
      <c r="A87" s="166">
        <v>14</v>
      </c>
      <c r="B87" s="42" t="str">
        <f>B86</f>
        <v>Якимович Егор</v>
      </c>
      <c r="C87" s="41"/>
      <c r="D87" s="41"/>
      <c r="E87" s="41"/>
      <c r="F87" s="183"/>
      <c r="G87" s="174">
        <f>IF(ISTEXT(B86),2," ")</f>
        <v>2</v>
      </c>
      <c r="H87" s="60">
        <v>0</v>
      </c>
      <c r="I87" s="60">
        <v>2</v>
      </c>
      <c r="J87" s="60">
        <v>0</v>
      </c>
      <c r="K87" s="60">
        <v>0</v>
      </c>
      <c r="L87" s="60">
        <v>4</v>
      </c>
      <c r="M87" s="60">
        <v>43</v>
      </c>
      <c r="N87" s="60">
        <v>7</v>
      </c>
      <c r="O87" s="61">
        <f>IF(AND(ISNUMBER(I87),ISNUMBER(L87)),(K87-H87)*60^2+(L87-I87)*60+(M87-J87)+(N87)/100," ")</f>
        <v>163.07</v>
      </c>
      <c r="P87" s="168">
        <v>0</v>
      </c>
      <c r="Q87" s="118">
        <f>IF(ISNUMBER(O87),O87+P87," ")</f>
        <v>163.07</v>
      </c>
      <c r="R87" s="169">
        <f>R86</f>
        <v>163.07</v>
      </c>
    </row>
    <row r="88" spans="1:18" ht="12.75" customHeight="1">
      <c r="A88" s="149"/>
      <c r="B88" s="12"/>
      <c r="C88" s="13"/>
      <c r="D88" s="13"/>
      <c r="E88" s="13"/>
      <c r="F88" s="13"/>
      <c r="G88" s="14"/>
      <c r="H88" s="15"/>
      <c r="I88" s="15"/>
      <c r="J88" s="15"/>
      <c r="K88" s="15"/>
      <c r="L88" s="15"/>
      <c r="M88" s="15"/>
      <c r="N88" s="15"/>
      <c r="O88" s="79"/>
      <c r="P88" s="80"/>
      <c r="Q88" s="16"/>
      <c r="R88" s="17"/>
    </row>
    <row r="89" spans="1:18" ht="12.75">
      <c r="A89" s="24"/>
      <c r="B89" s="35"/>
      <c r="C89" s="36"/>
      <c r="D89" s="36"/>
      <c r="E89" s="36"/>
      <c r="F89" s="36"/>
      <c r="G89" s="37"/>
      <c r="H89" s="38"/>
      <c r="I89" s="38"/>
      <c r="J89" s="38"/>
      <c r="K89" s="38"/>
      <c r="L89" s="38"/>
      <c r="M89" s="38"/>
      <c r="N89" s="38"/>
      <c r="O89" s="79"/>
      <c r="P89" s="80"/>
      <c r="Q89" s="79"/>
      <c r="R89" s="17"/>
    </row>
    <row r="90" spans="2:6" ht="13.5" thickBot="1">
      <c r="B90" s="47" t="s">
        <v>29</v>
      </c>
      <c r="C90" s="48"/>
      <c r="D90" s="48"/>
      <c r="E90" s="48"/>
      <c r="F90" s="10"/>
    </row>
    <row r="91" spans="1:18" ht="12.75" customHeight="1">
      <c r="A91" s="49"/>
      <c r="B91" s="202" t="s">
        <v>22</v>
      </c>
      <c r="C91" s="190" t="s">
        <v>13</v>
      </c>
      <c r="D91" s="50"/>
      <c r="E91" s="28"/>
      <c r="F91" s="175"/>
      <c r="G91" s="215" t="s">
        <v>0</v>
      </c>
      <c r="H91" s="208" t="s">
        <v>1</v>
      </c>
      <c r="I91" s="206"/>
      <c r="J91" s="207"/>
      <c r="K91" s="208" t="s">
        <v>2</v>
      </c>
      <c r="L91" s="206"/>
      <c r="M91" s="206"/>
      <c r="N91" s="207"/>
      <c r="O91" s="197" t="s">
        <v>19</v>
      </c>
      <c r="P91" s="199" t="s">
        <v>20</v>
      </c>
      <c r="Q91" s="209" t="s">
        <v>3</v>
      </c>
      <c r="R91" s="188" t="s">
        <v>4</v>
      </c>
    </row>
    <row r="92" spans="1:18" ht="42.75" customHeight="1" thickBot="1">
      <c r="A92" s="51" t="s">
        <v>6</v>
      </c>
      <c r="B92" s="203"/>
      <c r="C92" s="191"/>
      <c r="D92" s="29" t="s">
        <v>14</v>
      </c>
      <c r="E92" s="30" t="s">
        <v>15</v>
      </c>
      <c r="F92" s="176" t="s">
        <v>16</v>
      </c>
      <c r="G92" s="216"/>
      <c r="H92" s="33" t="s">
        <v>7</v>
      </c>
      <c r="I92" s="34" t="s">
        <v>8</v>
      </c>
      <c r="J92" s="32" t="s">
        <v>9</v>
      </c>
      <c r="K92" s="33" t="s">
        <v>7</v>
      </c>
      <c r="L92" s="34" t="s">
        <v>8</v>
      </c>
      <c r="M92" s="34" t="s">
        <v>9</v>
      </c>
      <c r="N92" s="32" t="s">
        <v>10</v>
      </c>
      <c r="O92" s="198"/>
      <c r="P92" s="200"/>
      <c r="Q92" s="210"/>
      <c r="R92" s="189"/>
    </row>
    <row r="93" spans="1:19" ht="12.75">
      <c r="A93" s="164">
        <v>1</v>
      </c>
      <c r="B93" s="154" t="s">
        <v>83</v>
      </c>
      <c r="C93" s="155" t="s">
        <v>18</v>
      </c>
      <c r="D93" s="155">
        <v>2002</v>
      </c>
      <c r="E93" s="155" t="s">
        <v>11</v>
      </c>
      <c r="F93" s="185" t="s">
        <v>38</v>
      </c>
      <c r="G93" s="186">
        <v>1</v>
      </c>
      <c r="H93" s="156">
        <v>0</v>
      </c>
      <c r="I93" s="156">
        <v>11</v>
      </c>
      <c r="J93" s="156">
        <v>0</v>
      </c>
      <c r="K93" s="156">
        <v>0</v>
      </c>
      <c r="L93" s="156">
        <v>13</v>
      </c>
      <c r="M93" s="156">
        <v>41</v>
      </c>
      <c r="N93" s="156">
        <v>90</v>
      </c>
      <c r="O93" s="157">
        <f>IF(AND(ISNUMBER(I93),ISNUMBER(L93)),(K93-H93)*60^2+(L93-I93)*60+(M93-J93)+(N93)/100," ")</f>
        <v>161.9</v>
      </c>
      <c r="P93" s="232">
        <v>54</v>
      </c>
      <c r="Q93" s="233">
        <f>IF(ISNUMBER(O93),O93+P93," ")</f>
        <v>215.9</v>
      </c>
      <c r="R93" s="234">
        <f>IF(AND(ISNUMBER(Q93),ISNUMBER(Q94)),MIN(Q93:Q94),IF(ISNUMBER(Q93),Q93,IF(ISNUMBER(Q94),Q94," ")))</f>
        <v>159.36</v>
      </c>
      <c r="S93" s="108">
        <v>5</v>
      </c>
    </row>
    <row r="94" spans="1:19" ht="12.75">
      <c r="A94" s="165">
        <v>13</v>
      </c>
      <c r="B94" s="8" t="str">
        <f>B93</f>
        <v>Авдеева Яна</v>
      </c>
      <c r="C94" s="6"/>
      <c r="D94" s="6"/>
      <c r="E94" s="6"/>
      <c r="F94" s="178"/>
      <c r="G94" s="172">
        <v>2</v>
      </c>
      <c r="H94" s="1">
        <v>0</v>
      </c>
      <c r="I94" s="1">
        <v>45</v>
      </c>
      <c r="J94" s="1">
        <v>0</v>
      </c>
      <c r="K94" s="1">
        <v>0</v>
      </c>
      <c r="L94" s="1">
        <v>47</v>
      </c>
      <c r="M94" s="1">
        <v>37</v>
      </c>
      <c r="N94" s="1">
        <v>36</v>
      </c>
      <c r="O94" s="2">
        <f>IF(AND(ISNUMBER(I94),ISNUMBER(L94)),(K94-H94)*60^2+(L94-I94)*60+(M94-J94)+(N94)/100," ")</f>
        <v>157.36</v>
      </c>
      <c r="P94" s="9">
        <v>2</v>
      </c>
      <c r="Q94" s="4">
        <f>IF(ISNUMBER(O94),O94+P94," ")</f>
        <v>159.36</v>
      </c>
      <c r="R94" s="160">
        <f>R93</f>
        <v>159.36</v>
      </c>
      <c r="S94" s="109"/>
    </row>
    <row r="95" spans="1:19" ht="12.75">
      <c r="A95" s="165">
        <v>2</v>
      </c>
      <c r="B95" s="7" t="s">
        <v>84</v>
      </c>
      <c r="C95" s="5" t="s">
        <v>18</v>
      </c>
      <c r="D95" s="5">
        <v>2001</v>
      </c>
      <c r="E95" s="5" t="s">
        <v>11</v>
      </c>
      <c r="F95" s="177" t="s">
        <v>38</v>
      </c>
      <c r="G95" s="172">
        <f>IF(ISTEXT(B95),1," ")</f>
        <v>1</v>
      </c>
      <c r="H95" s="1">
        <v>0</v>
      </c>
      <c r="I95" s="1">
        <v>10</v>
      </c>
      <c r="J95" s="1">
        <v>0</v>
      </c>
      <c r="K95" s="1">
        <v>0</v>
      </c>
      <c r="L95" s="1">
        <v>12</v>
      </c>
      <c r="M95" s="1">
        <v>54</v>
      </c>
      <c r="N95" s="1">
        <v>41</v>
      </c>
      <c r="O95" s="2">
        <f>IF(AND(ISNUMBER(I95),ISNUMBER(L95)),(K95-H95)*60^2+(L95-I95)*60+(M95-J95)+(N95)/100," ")</f>
        <v>174.41</v>
      </c>
      <c r="P95" s="9">
        <v>4</v>
      </c>
      <c r="Q95" s="4">
        <f>IF(ISNUMBER(O95),O95+P95," ")</f>
        <v>178.41</v>
      </c>
      <c r="R95" s="159">
        <f>IF(AND(ISNUMBER(Q95),ISNUMBER(Q96)),MIN(Q95:Q96),IF(ISNUMBER(Q95),Q95,IF(ISNUMBER(Q96),Q96," ")))</f>
        <v>178.41</v>
      </c>
      <c r="S95" s="108">
        <v>7</v>
      </c>
    </row>
    <row r="96" spans="1:19" ht="12.75">
      <c r="A96" s="165">
        <v>134</v>
      </c>
      <c r="B96" s="8" t="str">
        <f>B95</f>
        <v>Дроздова Валерия</v>
      </c>
      <c r="C96" s="6"/>
      <c r="D96" s="6"/>
      <c r="E96" s="6"/>
      <c r="F96" s="178"/>
      <c r="G96" s="172">
        <f>IF(ISTEXT(B95),2," ")</f>
        <v>2</v>
      </c>
      <c r="H96" s="1">
        <v>0</v>
      </c>
      <c r="I96" s="1">
        <v>44</v>
      </c>
      <c r="J96" s="1">
        <v>0</v>
      </c>
      <c r="K96" s="1">
        <v>0</v>
      </c>
      <c r="L96" s="1">
        <v>47</v>
      </c>
      <c r="M96" s="1">
        <v>9</v>
      </c>
      <c r="N96" s="1">
        <v>4</v>
      </c>
      <c r="O96" s="2">
        <f>IF(AND(ISNUMBER(I96),ISNUMBER(L96)),(K96-H96)*60^2+(L96-I96)*60+(M96-J96)+(N96)/100," ")</f>
        <v>189.04</v>
      </c>
      <c r="P96" s="9">
        <v>4</v>
      </c>
      <c r="Q96" s="4">
        <f>IF(ISNUMBER(O96),O96+P96," ")</f>
        <v>193.04</v>
      </c>
      <c r="R96" s="160">
        <f>R95</f>
        <v>178.41</v>
      </c>
      <c r="S96" s="109">
        <v>7</v>
      </c>
    </row>
    <row r="97" spans="1:19" ht="12.75">
      <c r="A97" s="165">
        <v>3</v>
      </c>
      <c r="B97" s="7" t="s">
        <v>67</v>
      </c>
      <c r="C97" s="5" t="s">
        <v>18</v>
      </c>
      <c r="D97" s="5">
        <v>2008</v>
      </c>
      <c r="E97" s="5" t="s">
        <v>12</v>
      </c>
      <c r="F97" s="177" t="s">
        <v>68</v>
      </c>
      <c r="G97" s="172">
        <v>1</v>
      </c>
      <c r="H97" s="1">
        <v>0</v>
      </c>
      <c r="I97" s="1">
        <v>5</v>
      </c>
      <c r="J97" s="1">
        <v>0</v>
      </c>
      <c r="K97" s="1">
        <v>0</v>
      </c>
      <c r="L97" s="1">
        <v>8</v>
      </c>
      <c r="M97" s="1">
        <v>5</v>
      </c>
      <c r="N97" s="1">
        <v>94</v>
      </c>
      <c r="O97" s="2">
        <f>IF(AND(ISNUMBER(I97),ISNUMBER(L97)),(K97-H97)*60^2+(L97-I97)*60+(M97-J97)+(N97)/100," ")</f>
        <v>185.94</v>
      </c>
      <c r="P97" s="9">
        <v>6</v>
      </c>
      <c r="Q97" s="57">
        <f>IF(ISNUMBER(O97),O97+P97," ")</f>
        <v>191.94</v>
      </c>
      <c r="R97" s="124">
        <f>IF(AND(ISNUMBER(Q97),ISNUMBER(Q98)),MIN(Q97:Q98),IF(ISNUMBER(Q97),Q97,IF(ISNUMBER(Q98),Q98," ")))</f>
        <v>191.94</v>
      </c>
      <c r="S97" s="148"/>
    </row>
    <row r="98" spans="1:19" ht="12.75">
      <c r="A98" s="165">
        <v>176</v>
      </c>
      <c r="B98" s="8" t="str">
        <f>B97</f>
        <v>Клишевич Евгения</v>
      </c>
      <c r="C98" s="6"/>
      <c r="D98" s="6"/>
      <c r="E98" s="6"/>
      <c r="F98" s="178"/>
      <c r="G98" s="172">
        <v>2</v>
      </c>
      <c r="H98" s="1">
        <v>0</v>
      </c>
      <c r="I98" s="1">
        <v>41</v>
      </c>
      <c r="J98" s="1">
        <v>0</v>
      </c>
      <c r="K98" s="1">
        <v>0</v>
      </c>
      <c r="L98" s="1">
        <v>44</v>
      </c>
      <c r="M98" s="1">
        <v>14</v>
      </c>
      <c r="N98" s="1">
        <v>40</v>
      </c>
      <c r="O98" s="2">
        <f>IF(AND(ISNUMBER(I98),ISNUMBER(L98)),(K98-H98)*60^2+(L98-I98)*60+(M98-J98)+(N98)/100," ")</f>
        <v>194.4</v>
      </c>
      <c r="P98" s="9">
        <v>16</v>
      </c>
      <c r="Q98" s="57">
        <f>IF(ISNUMBER(O98),O98+P98," ")</f>
        <v>210.4</v>
      </c>
      <c r="R98" s="123">
        <f>R97</f>
        <v>191.94</v>
      </c>
      <c r="S98" s="148"/>
    </row>
    <row r="99" spans="1:19" ht="12.75">
      <c r="A99" s="165">
        <v>4</v>
      </c>
      <c r="B99" s="7" t="s">
        <v>86</v>
      </c>
      <c r="C99" s="5" t="s">
        <v>18</v>
      </c>
      <c r="D99" s="5">
        <v>2005</v>
      </c>
      <c r="E99" s="5" t="s">
        <v>12</v>
      </c>
      <c r="F99" s="177" t="s">
        <v>25</v>
      </c>
      <c r="G99" s="172">
        <v>1</v>
      </c>
      <c r="H99" s="1">
        <v>0</v>
      </c>
      <c r="I99" s="1">
        <v>9</v>
      </c>
      <c r="J99" s="1">
        <v>0</v>
      </c>
      <c r="K99" s="1">
        <v>0</v>
      </c>
      <c r="L99" s="1">
        <v>12</v>
      </c>
      <c r="M99" s="1">
        <v>11</v>
      </c>
      <c r="N99" s="1">
        <v>29</v>
      </c>
      <c r="O99" s="2">
        <f>IF(AND(ISNUMBER(I99),ISNUMBER(L99)),(K99-H99)*60^2+(L99-I99)*60+(M99-J99)+(N99)/100," ")</f>
        <v>191.29</v>
      </c>
      <c r="P99" s="9">
        <v>8</v>
      </c>
      <c r="Q99" s="57">
        <f>IF(ISNUMBER(O99),O99+P99," ")</f>
        <v>199.29</v>
      </c>
      <c r="R99" s="124">
        <f>IF(AND(ISNUMBER(Q99),ISNUMBER(Q100)),MIN(Q99:Q100),IF(ISNUMBER(Q99),Q99,IF(ISNUMBER(Q100),Q100," ")))</f>
        <v>199.29</v>
      </c>
      <c r="S99" s="152">
        <v>2</v>
      </c>
    </row>
    <row r="100" spans="1:19" ht="12.75">
      <c r="A100" s="165">
        <v>16</v>
      </c>
      <c r="B100" s="8" t="str">
        <f>B99</f>
        <v>Куимова Юлия</v>
      </c>
      <c r="C100" s="6"/>
      <c r="D100" s="6"/>
      <c r="E100" s="6"/>
      <c r="F100" s="178"/>
      <c r="G100" s="172">
        <v>2</v>
      </c>
      <c r="H100" s="1">
        <v>0</v>
      </c>
      <c r="I100" s="1">
        <v>43</v>
      </c>
      <c r="J100" s="1">
        <v>0</v>
      </c>
      <c r="K100" s="1">
        <v>0</v>
      </c>
      <c r="L100" s="1">
        <v>46</v>
      </c>
      <c r="M100" s="1">
        <v>12</v>
      </c>
      <c r="N100" s="1">
        <v>96</v>
      </c>
      <c r="O100" s="2">
        <f>IF(AND(ISNUMBER(I100),ISNUMBER(L100)),(K100-H100)*60^2+(L100-I100)*60+(M100-J100)+(N100)/100," ")</f>
        <v>192.96</v>
      </c>
      <c r="P100" s="9">
        <v>8</v>
      </c>
      <c r="Q100" s="57">
        <f>IF(ISNUMBER(O100),O100+P100," ")</f>
        <v>200.96</v>
      </c>
      <c r="R100" s="123">
        <f>R99</f>
        <v>199.29</v>
      </c>
      <c r="S100" s="148"/>
    </row>
    <row r="101" spans="1:19" ht="12.75">
      <c r="A101" s="165">
        <v>5</v>
      </c>
      <c r="B101" s="7" t="s">
        <v>60</v>
      </c>
      <c r="C101" s="5" t="s">
        <v>18</v>
      </c>
      <c r="D101" s="5">
        <v>2007</v>
      </c>
      <c r="E101" s="5" t="s">
        <v>12</v>
      </c>
      <c r="F101" s="177" t="s">
        <v>68</v>
      </c>
      <c r="G101" s="172">
        <v>1</v>
      </c>
      <c r="H101" s="1">
        <v>0</v>
      </c>
      <c r="I101" s="1">
        <v>6</v>
      </c>
      <c r="J101" s="1">
        <v>0</v>
      </c>
      <c r="K101" s="1">
        <v>0</v>
      </c>
      <c r="L101" s="1">
        <v>9</v>
      </c>
      <c r="M101" s="1">
        <v>18</v>
      </c>
      <c r="N101" s="1">
        <v>21</v>
      </c>
      <c r="O101" s="2">
        <f>IF(AND(ISNUMBER(I101),ISNUMBER(L101)),(K101-H101)*60^2+(L101-I101)*60+(M101-J101)+(N101)/100," ")</f>
        <v>198.21</v>
      </c>
      <c r="P101" s="9">
        <v>12</v>
      </c>
      <c r="Q101" s="57">
        <f>IF(ISNUMBER(O101),O101+P101," ")</f>
        <v>210.21</v>
      </c>
      <c r="R101" s="124">
        <f>IF(AND(ISNUMBER(Q101),ISNUMBER(Q102)),MIN(Q101:Q102),IF(ISNUMBER(Q101),Q101,IF(ISNUMBER(Q102),Q102," ")))</f>
        <v>202.46</v>
      </c>
      <c r="S101" s="153"/>
    </row>
    <row r="102" spans="1:19" ht="12.75">
      <c r="A102" s="165">
        <v>166</v>
      </c>
      <c r="B102" s="8" t="str">
        <f>B101</f>
        <v>Белоусова Дарья</v>
      </c>
      <c r="C102" s="6"/>
      <c r="D102" s="6"/>
      <c r="E102" s="6"/>
      <c r="F102" s="178"/>
      <c r="G102" s="172">
        <v>2</v>
      </c>
      <c r="H102" s="1">
        <v>0</v>
      </c>
      <c r="I102" s="1">
        <v>42</v>
      </c>
      <c r="J102" s="1">
        <v>0</v>
      </c>
      <c r="K102" s="1">
        <v>0</v>
      </c>
      <c r="L102" s="1">
        <v>45</v>
      </c>
      <c r="M102" s="1">
        <v>20</v>
      </c>
      <c r="N102" s="1">
        <v>46</v>
      </c>
      <c r="O102" s="2">
        <f>IF(AND(ISNUMBER(I102),ISNUMBER(L102)),(K102-H102)*60^2+(L102-I102)*60+(M102-J102)+(N102)/100," ")</f>
        <v>200.46</v>
      </c>
      <c r="P102" s="9">
        <v>2</v>
      </c>
      <c r="Q102" s="57">
        <f>IF(ISNUMBER(O102),O102+P102," ")</f>
        <v>202.46</v>
      </c>
      <c r="R102" s="123">
        <f>R101</f>
        <v>202.46</v>
      </c>
      <c r="S102" s="109"/>
    </row>
    <row r="103" spans="1:19" ht="12.75">
      <c r="A103" s="165">
        <v>6</v>
      </c>
      <c r="B103" s="7" t="s">
        <v>85</v>
      </c>
      <c r="C103" s="5" t="s">
        <v>18</v>
      </c>
      <c r="D103" s="5">
        <v>2004</v>
      </c>
      <c r="E103" s="5" t="s">
        <v>12</v>
      </c>
      <c r="F103" s="177" t="s">
        <v>25</v>
      </c>
      <c r="G103" s="172">
        <v>1</v>
      </c>
      <c r="H103" s="1">
        <v>0</v>
      </c>
      <c r="I103" s="1">
        <v>3</v>
      </c>
      <c r="J103" s="1">
        <v>0</v>
      </c>
      <c r="K103" s="1">
        <v>0</v>
      </c>
      <c r="L103" s="1">
        <v>6</v>
      </c>
      <c r="M103" s="1">
        <v>57</v>
      </c>
      <c r="N103" s="1">
        <v>14</v>
      </c>
      <c r="O103" s="2">
        <f>IF(AND(ISNUMBER(I103),ISNUMBER(L103)),(K103-H103)*60^2+(L103-I103)*60+(M103-J103)+(N103)/100," ")</f>
        <v>237.14</v>
      </c>
      <c r="P103" s="9">
        <v>6</v>
      </c>
      <c r="Q103" s="57">
        <f>IF(ISNUMBER(O103),O103+P103," ")</f>
        <v>243.14</v>
      </c>
      <c r="R103" s="124">
        <f>IF(AND(ISNUMBER(Q103),ISNUMBER(Q104)),MIN(Q103:Q104),IF(ISNUMBER(Q103),Q103,IF(ISNUMBER(Q104),Q104," ")))</f>
        <v>236.55</v>
      </c>
      <c r="S103" s="152">
        <v>1</v>
      </c>
    </row>
    <row r="104" spans="1:19" ht="13.5" thickBot="1">
      <c r="A104" s="166">
        <v>192</v>
      </c>
      <c r="B104" s="42" t="str">
        <f>B103</f>
        <v>Антипорович Дарья</v>
      </c>
      <c r="C104" s="41"/>
      <c r="D104" s="41"/>
      <c r="E104" s="41"/>
      <c r="F104" s="183"/>
      <c r="G104" s="174">
        <v>2</v>
      </c>
      <c r="H104" s="60">
        <v>0</v>
      </c>
      <c r="I104" s="60">
        <v>39</v>
      </c>
      <c r="J104" s="60">
        <v>0</v>
      </c>
      <c r="K104" s="60">
        <v>0</v>
      </c>
      <c r="L104" s="60">
        <v>42</v>
      </c>
      <c r="M104" s="60">
        <v>48</v>
      </c>
      <c r="N104" s="60">
        <v>55</v>
      </c>
      <c r="O104" s="61">
        <f>IF(AND(ISNUMBER(I104),ISNUMBER(L104)),(K104-H104)*60^2+(L104-I104)*60+(M104-J104)+(N104)/100," ")</f>
        <v>228.55</v>
      </c>
      <c r="P104" s="117">
        <v>8</v>
      </c>
      <c r="Q104" s="146">
        <f>IF(ISNUMBER(O104),O104+P104," ")</f>
        <v>236.55</v>
      </c>
      <c r="R104" s="125">
        <f>R103</f>
        <v>236.55</v>
      </c>
      <c r="S104" s="148"/>
    </row>
    <row r="105" spans="1:19" ht="12.75">
      <c r="A105" s="167"/>
      <c r="B105" s="12"/>
      <c r="C105" s="13"/>
      <c r="D105" s="13"/>
      <c r="E105" s="13"/>
      <c r="F105" s="13"/>
      <c r="G105" s="14"/>
      <c r="H105" s="15"/>
      <c r="I105" s="15"/>
      <c r="J105" s="15"/>
      <c r="K105" s="15"/>
      <c r="L105" s="15"/>
      <c r="M105" s="15"/>
      <c r="N105" s="15"/>
      <c r="O105" s="16"/>
      <c r="P105" s="150"/>
      <c r="Q105" s="16"/>
      <c r="R105" s="17"/>
      <c r="S105" s="151"/>
    </row>
    <row r="106" spans="1:18" ht="12.75">
      <c r="A106" s="13"/>
      <c r="B106" s="13"/>
      <c r="C106" s="13"/>
      <c r="D106" s="13"/>
      <c r="E106" s="13"/>
      <c r="F106" s="13"/>
      <c r="G106" s="14"/>
      <c r="H106" s="15"/>
      <c r="I106" s="15"/>
      <c r="J106" s="15"/>
      <c r="K106" s="15"/>
      <c r="L106" s="15"/>
      <c r="M106" s="15"/>
      <c r="N106" s="15"/>
      <c r="O106" s="16"/>
      <c r="P106" s="25"/>
      <c r="Q106" s="26"/>
      <c r="R106" s="27"/>
    </row>
    <row r="107" spans="1:2" ht="12.75" hidden="1">
      <c r="A107" s="112"/>
      <c r="B107" s="47" t="s">
        <v>48</v>
      </c>
    </row>
    <row r="108" spans="1:18" ht="12.75" customHeight="1" hidden="1">
      <c r="A108" s="49"/>
      <c r="B108" s="192" t="s">
        <v>22</v>
      </c>
      <c r="C108" s="190" t="s">
        <v>13</v>
      </c>
      <c r="D108" s="50"/>
      <c r="E108" s="28"/>
      <c r="F108" s="28"/>
      <c r="G108" s="194" t="s">
        <v>0</v>
      </c>
      <c r="H108" s="196" t="s">
        <v>1</v>
      </c>
      <c r="I108" s="196"/>
      <c r="J108" s="196"/>
      <c r="K108" s="196" t="s">
        <v>2</v>
      </c>
      <c r="L108" s="196"/>
      <c r="M108" s="196"/>
      <c r="N108" s="196"/>
      <c r="O108" s="197" t="s">
        <v>19</v>
      </c>
      <c r="P108" s="199" t="s">
        <v>20</v>
      </c>
      <c r="Q108" s="209" t="s">
        <v>3</v>
      </c>
      <c r="R108" s="188" t="s">
        <v>4</v>
      </c>
    </row>
    <row r="109" spans="1:18" ht="45.75" customHeight="1" hidden="1">
      <c r="A109" s="51" t="s">
        <v>6</v>
      </c>
      <c r="B109" s="193"/>
      <c r="C109" s="191"/>
      <c r="D109" s="29" t="s">
        <v>14</v>
      </c>
      <c r="E109" s="30" t="s">
        <v>15</v>
      </c>
      <c r="F109" s="31" t="s">
        <v>16</v>
      </c>
      <c r="G109" s="195"/>
      <c r="H109" s="33" t="s">
        <v>7</v>
      </c>
      <c r="I109" s="34" t="s">
        <v>8</v>
      </c>
      <c r="J109" s="32" t="s">
        <v>9</v>
      </c>
      <c r="K109" s="33" t="s">
        <v>7</v>
      </c>
      <c r="L109" s="34" t="s">
        <v>8</v>
      </c>
      <c r="M109" s="34" t="s">
        <v>9</v>
      </c>
      <c r="N109" s="32" t="s">
        <v>10</v>
      </c>
      <c r="O109" s="198"/>
      <c r="P109" s="200"/>
      <c r="Q109" s="210"/>
      <c r="R109" s="189"/>
    </row>
    <row r="110" spans="1:18" ht="12.75" hidden="1">
      <c r="A110" s="114">
        <v>99</v>
      </c>
      <c r="B110" s="11" t="s">
        <v>42</v>
      </c>
      <c r="C110" s="5"/>
      <c r="D110" s="5"/>
      <c r="E110" s="5" t="s">
        <v>11</v>
      </c>
      <c r="F110" s="5" t="s">
        <v>38</v>
      </c>
      <c r="G110" s="39">
        <f>IF(ISTEXT(B110),1," ")</f>
        <v>1</v>
      </c>
      <c r="H110" s="1">
        <v>2</v>
      </c>
      <c r="I110" s="1">
        <v>16</v>
      </c>
      <c r="J110" s="1">
        <v>0</v>
      </c>
      <c r="K110" s="1">
        <v>2</v>
      </c>
      <c r="L110" s="1">
        <v>19</v>
      </c>
      <c r="M110" s="1">
        <v>5</v>
      </c>
      <c r="N110" s="1">
        <v>46</v>
      </c>
      <c r="O110" s="2">
        <f>IF(AND(ISNUMBER(I110),ISNUMBER(L110)),(K110-H110)*60^2+(L110-I110)*60+(M110-J110)+(N110)/100," ")</f>
        <v>185.46</v>
      </c>
      <c r="P110" s="3">
        <v>0</v>
      </c>
      <c r="Q110" s="57">
        <f aca="true" t="shared" si="0" ref="Q110:Q115">IF(ISNUMBER(O110),O110+P110," ")</f>
        <v>185.46</v>
      </c>
      <c r="R110" s="126">
        <f>IF(AND(ISNUMBER(Q110),ISNUMBER(Q111)),MIN(Q110:Q111),IF(ISNUMBER(Q110),Q110,IF(ISNUMBER(Q111),Q111," ")))</f>
        <v>185.46</v>
      </c>
    </row>
    <row r="111" spans="1:18" ht="12.75" hidden="1">
      <c r="A111" s="114">
        <v>1</v>
      </c>
      <c r="B111" s="8"/>
      <c r="C111" s="6"/>
      <c r="D111" s="6"/>
      <c r="E111" s="6"/>
      <c r="F111" s="6"/>
      <c r="G111" s="39">
        <f>IF(ISTEXT(B110),2," ")</f>
        <v>2</v>
      </c>
      <c r="H111" s="1">
        <v>3</v>
      </c>
      <c r="I111" s="1">
        <v>15</v>
      </c>
      <c r="J111" s="1">
        <v>0</v>
      </c>
      <c r="K111" s="1">
        <v>3</v>
      </c>
      <c r="L111" s="1">
        <v>18</v>
      </c>
      <c r="M111" s="1">
        <v>7</v>
      </c>
      <c r="N111" s="1">
        <v>24</v>
      </c>
      <c r="O111" s="2">
        <f>IF(AND(ISNUMBER(I111),ISNUMBER(L111)),(K111-H111)*60^2+(L111-I111)*60+(M111-J111)+(N111)/100," ")</f>
        <v>187.24</v>
      </c>
      <c r="P111" s="3">
        <v>0</v>
      </c>
      <c r="Q111" s="57">
        <f t="shared" si="0"/>
        <v>187.24</v>
      </c>
      <c r="R111" s="127">
        <f>R110</f>
        <v>185.46</v>
      </c>
    </row>
    <row r="112" spans="1:22" ht="12.75" hidden="1">
      <c r="A112" s="114">
        <v>91</v>
      </c>
      <c r="B112" s="11" t="s">
        <v>43</v>
      </c>
      <c r="C112" s="5"/>
      <c r="D112" s="5"/>
      <c r="E112" s="5" t="s">
        <v>12</v>
      </c>
      <c r="F112" s="5" t="s">
        <v>38</v>
      </c>
      <c r="G112" s="39">
        <f>IF(ISTEXT(B112),1," ")</f>
        <v>1</v>
      </c>
      <c r="H112" s="1">
        <v>2</v>
      </c>
      <c r="I112" s="1">
        <v>30</v>
      </c>
      <c r="J112" s="1">
        <v>0</v>
      </c>
      <c r="K112" s="1">
        <v>2</v>
      </c>
      <c r="L112" s="1">
        <v>33</v>
      </c>
      <c r="M112" s="1">
        <v>14</v>
      </c>
      <c r="N112" s="1">
        <v>98</v>
      </c>
      <c r="O112" s="2">
        <f>IF(AND(ISNUMBER(I112),ISNUMBER(L112)),(K112-H112)*60^2+(L112-I112)*60+(M112-J112)+(N112)/100," ")</f>
        <v>194.98</v>
      </c>
      <c r="P112" s="3">
        <v>4</v>
      </c>
      <c r="Q112" s="57">
        <f t="shared" si="0"/>
        <v>198.98</v>
      </c>
      <c r="R112" s="126">
        <f>IF(AND(ISNUMBER(Q112),ISNUMBER(Q113)),MIN(Q112:Q113),IF(ISNUMBER(Q112),Q112,IF(ISNUMBER(Q113),Q113," ")))</f>
        <v>198.98</v>
      </c>
      <c r="V112" t="s">
        <v>47</v>
      </c>
    </row>
    <row r="113" spans="1:18" ht="12.75" hidden="1">
      <c r="A113" s="114">
        <v>2</v>
      </c>
      <c r="B113" s="8"/>
      <c r="C113" s="6"/>
      <c r="D113" s="6"/>
      <c r="E113" s="6"/>
      <c r="F113" s="128" t="s">
        <v>44</v>
      </c>
      <c r="G113" s="39">
        <f>IF(ISTEXT(B112),2," ")</f>
        <v>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2" t="s">
        <v>45</v>
      </c>
      <c r="P113" s="3">
        <v>999</v>
      </c>
      <c r="Q113" s="57" t="str">
        <f t="shared" si="0"/>
        <v> </v>
      </c>
      <c r="R113" s="127">
        <f>R112</f>
        <v>198.98</v>
      </c>
    </row>
    <row r="114" spans="1:18" ht="12.75" hidden="1">
      <c r="A114" s="114">
        <v>166</v>
      </c>
      <c r="B114" s="7" t="s">
        <v>46</v>
      </c>
      <c r="C114" s="5"/>
      <c r="D114" s="5"/>
      <c r="E114" s="5" t="s">
        <v>12</v>
      </c>
      <c r="F114" s="5" t="s">
        <v>38</v>
      </c>
      <c r="G114" s="39">
        <v>1</v>
      </c>
      <c r="H114" s="1">
        <v>2</v>
      </c>
      <c r="I114" s="1">
        <v>49</v>
      </c>
      <c r="J114" s="1">
        <v>0</v>
      </c>
      <c r="K114" s="1">
        <v>2</v>
      </c>
      <c r="L114" s="1">
        <v>52</v>
      </c>
      <c r="M114" s="1">
        <v>59</v>
      </c>
      <c r="N114" s="1">
        <v>26</v>
      </c>
      <c r="O114" s="2">
        <f>IF(AND(ISNUMBER(I114),ISNUMBER(L114)),(K114-H114)*60^2+(L114-I114)*60+(M114-J114)+(N114)/100," ")</f>
        <v>239.26</v>
      </c>
      <c r="P114" s="3">
        <v>12</v>
      </c>
      <c r="Q114" s="57">
        <f t="shared" si="0"/>
        <v>251.26</v>
      </c>
      <c r="R114" s="126">
        <f>IF(AND(ISNUMBER(Q114),ISNUMBER(Q115)),MIN(Q114:Q115),IF(ISNUMBER(Q114),Q114,IF(ISNUMBER(Q115),Q115," ")))</f>
        <v>251.26</v>
      </c>
    </row>
    <row r="115" spans="1:18" ht="12.75" hidden="1">
      <c r="A115" s="114">
        <v>3</v>
      </c>
      <c r="B115" s="8"/>
      <c r="C115" s="6"/>
      <c r="D115" s="6"/>
      <c r="E115" s="6"/>
      <c r="F115" s="128" t="s">
        <v>44</v>
      </c>
      <c r="G115" s="39">
        <v>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2" t="s">
        <v>45</v>
      </c>
      <c r="P115" s="9">
        <v>999</v>
      </c>
      <c r="Q115" s="132" t="str">
        <f t="shared" si="0"/>
        <v> </v>
      </c>
      <c r="R115" s="127">
        <f>R114</f>
        <v>251.26</v>
      </c>
    </row>
    <row r="118" spans="2:7" ht="12.75">
      <c r="B118" s="141" t="s">
        <v>50</v>
      </c>
      <c r="F118" s="217" t="s">
        <v>51</v>
      </c>
      <c r="G118" s="217"/>
    </row>
  </sheetData>
  <sheetProtection selectLockedCells="1" selectUnlockedCells="1"/>
  <mergeCells count="41">
    <mergeCell ref="P108:P109"/>
    <mergeCell ref="Q108:Q109"/>
    <mergeCell ref="R108:R109"/>
    <mergeCell ref="F118:G118"/>
    <mergeCell ref="O91:O92"/>
    <mergeCell ref="P91:P92"/>
    <mergeCell ref="Q91:Q92"/>
    <mergeCell ref="R91:R92"/>
    <mergeCell ref="B108:B109"/>
    <mergeCell ref="C108:C109"/>
    <mergeCell ref="G108:G109"/>
    <mergeCell ref="H108:J108"/>
    <mergeCell ref="K108:N108"/>
    <mergeCell ref="O108:O109"/>
    <mergeCell ref="K78:N78"/>
    <mergeCell ref="O78:O79"/>
    <mergeCell ref="P78:P79"/>
    <mergeCell ref="Q78:Q79"/>
    <mergeCell ref="R78:R79"/>
    <mergeCell ref="B91:B92"/>
    <mergeCell ref="C91:C92"/>
    <mergeCell ref="G91:G92"/>
    <mergeCell ref="H91:J91"/>
    <mergeCell ref="K91:N91"/>
    <mergeCell ref="B7:E7"/>
    <mergeCell ref="B8:E8"/>
    <mergeCell ref="B78:B79"/>
    <mergeCell ref="C78:C79"/>
    <mergeCell ref="G78:G79"/>
    <mergeCell ref="H78:J78"/>
    <mergeCell ref="P10:P11"/>
    <mergeCell ref="Q10:Q11"/>
    <mergeCell ref="R10:R11"/>
    <mergeCell ref="S10:S11"/>
    <mergeCell ref="A2:R2"/>
    <mergeCell ref="B10:B11"/>
    <mergeCell ref="C10:C11"/>
    <mergeCell ref="G10:G11"/>
    <mergeCell ref="H10:J10"/>
    <mergeCell ref="K10:N10"/>
    <mergeCell ref="O10:O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2"/>
  <rowBreaks count="1" manualBreakCount="1"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view="pageBreakPreview" zoomScaleSheetLayoutView="100" zoomScalePageLayoutView="0" workbookViewId="0" topLeftCell="A11">
      <selection activeCell="V13" sqref="V13"/>
    </sheetView>
  </sheetViews>
  <sheetFormatPr defaultColWidth="9.00390625" defaultRowHeight="12.75"/>
  <cols>
    <col min="1" max="1" width="3.375" style="0" customWidth="1"/>
    <col min="2" max="2" width="36.625" style="0" customWidth="1"/>
    <col min="3" max="3" width="10.875" style="0" customWidth="1"/>
    <col min="4" max="4" width="4.375" style="103" customWidth="1"/>
    <col min="5" max="5" width="3.375" style="0" hidden="1" customWidth="1"/>
    <col min="6" max="6" width="3.625" style="0" hidden="1" customWidth="1"/>
    <col min="7" max="7" width="3.00390625" style="0" hidden="1" customWidth="1"/>
    <col min="8" max="8" width="3.125" style="0" hidden="1" customWidth="1"/>
    <col min="9" max="9" width="3.25390625" style="0" hidden="1" customWidth="1"/>
    <col min="10" max="10" width="3.375" style="0" hidden="1" customWidth="1"/>
    <col min="11" max="11" width="3.00390625" style="0" hidden="1" customWidth="1"/>
    <col min="12" max="12" width="7.25390625" style="0" customWidth="1"/>
    <col min="13" max="15" width="0" style="0" hidden="1" customWidth="1"/>
    <col min="16" max="16" width="6.00390625" style="0" customWidth="1"/>
    <col min="17" max="17" width="8.00390625" style="0" customWidth="1"/>
    <col min="18" max="18" width="7.625" style="0" customWidth="1"/>
    <col min="19" max="19" width="8.375" style="0" hidden="1" customWidth="1"/>
  </cols>
  <sheetData>
    <row r="1" spans="1:17" ht="18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ht="18">
      <c r="A2" s="201" t="s">
        <v>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10"/>
      <c r="L3" s="10"/>
      <c r="M3" s="10"/>
      <c r="N3" s="10"/>
      <c r="O3" s="10"/>
      <c r="P3" s="10"/>
      <c r="Q3" s="10"/>
    </row>
    <row r="4" spans="1:18" ht="18">
      <c r="A4" s="44"/>
      <c r="B4" s="201" t="s">
        <v>36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8">
      <c r="A5" s="44"/>
      <c r="B5" s="201" t="s">
        <v>21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18" ht="12.75">
      <c r="A6" s="43"/>
      <c r="B6" s="187" t="s">
        <v>37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ht="7.5" customHeight="1" hidden="1">
      <c r="A7" s="43"/>
      <c r="B7" s="43"/>
      <c r="C7" s="43"/>
      <c r="D7" s="43"/>
      <c r="E7" s="43"/>
      <c r="F7" s="43"/>
      <c r="G7" s="43"/>
      <c r="H7" s="43"/>
      <c r="I7" s="43"/>
      <c r="J7" s="43"/>
      <c r="K7" s="10"/>
      <c r="L7" s="10"/>
      <c r="M7" s="10"/>
      <c r="N7" s="10"/>
      <c r="O7" s="10"/>
      <c r="P7" s="10"/>
      <c r="Q7" s="10"/>
      <c r="R7" s="81"/>
    </row>
    <row r="8" spans="3:21" ht="12.75">
      <c r="C8" s="82"/>
      <c r="D8" s="82"/>
      <c r="E8" s="82"/>
      <c r="L8" s="218"/>
      <c r="M8" s="218"/>
      <c r="N8" s="218"/>
      <c r="O8" s="218"/>
      <c r="P8" s="218"/>
      <c r="Q8" s="218">
        <v>43260</v>
      </c>
      <c r="R8" s="218"/>
      <c r="S8" s="105"/>
      <c r="T8" s="105"/>
      <c r="U8" s="105"/>
    </row>
    <row r="9" spans="2:5" ht="12.75" customHeight="1" thickBot="1">
      <c r="B9" s="47" t="s">
        <v>31</v>
      </c>
      <c r="C9" s="83"/>
      <c r="D9" s="83"/>
      <c r="E9" s="82"/>
    </row>
    <row r="10" spans="1:19" s="84" customFormat="1" ht="53.25" customHeight="1">
      <c r="A10" s="221" t="s">
        <v>6</v>
      </c>
      <c r="B10" s="192" t="s">
        <v>22</v>
      </c>
      <c r="C10" s="223" t="s">
        <v>32</v>
      </c>
      <c r="D10" s="204" t="s">
        <v>0</v>
      </c>
      <c r="E10" s="206" t="s">
        <v>1</v>
      </c>
      <c r="F10" s="206"/>
      <c r="G10" s="207"/>
      <c r="H10" s="208" t="s">
        <v>2</v>
      </c>
      <c r="I10" s="206"/>
      <c r="J10" s="206"/>
      <c r="K10" s="206"/>
      <c r="L10" s="213" t="s">
        <v>19</v>
      </c>
      <c r="M10" s="209" t="s">
        <v>20</v>
      </c>
      <c r="N10" s="209" t="s">
        <v>3</v>
      </c>
      <c r="O10" s="188" t="s">
        <v>4</v>
      </c>
      <c r="P10" s="199" t="s">
        <v>20</v>
      </c>
      <c r="Q10" s="199" t="s">
        <v>3</v>
      </c>
      <c r="R10" s="219" t="s">
        <v>4</v>
      </c>
      <c r="S10" s="225" t="s">
        <v>33</v>
      </c>
    </row>
    <row r="11" spans="1:19" s="84" customFormat="1" ht="39" customHeight="1" thickBot="1">
      <c r="A11" s="222"/>
      <c r="B11" s="193"/>
      <c r="C11" s="224"/>
      <c r="D11" s="205"/>
      <c r="E11" s="54" t="s">
        <v>7</v>
      </c>
      <c r="F11" s="34" t="s">
        <v>8</v>
      </c>
      <c r="G11" s="32" t="s">
        <v>9</v>
      </c>
      <c r="H11" s="33" t="s">
        <v>7</v>
      </c>
      <c r="I11" s="34" t="s">
        <v>8</v>
      </c>
      <c r="J11" s="34" t="s">
        <v>9</v>
      </c>
      <c r="K11" s="55" t="s">
        <v>10</v>
      </c>
      <c r="L11" s="214"/>
      <c r="M11" s="210"/>
      <c r="N11" s="210"/>
      <c r="O11" s="189"/>
      <c r="P11" s="200"/>
      <c r="Q11" s="200"/>
      <c r="R11" s="220"/>
      <c r="S11" s="226"/>
    </row>
    <row r="12" spans="1:19" s="86" customFormat="1" ht="12.75" customHeight="1">
      <c r="A12" s="133">
        <v>1</v>
      </c>
      <c r="B12" s="138" t="s">
        <v>98</v>
      </c>
      <c r="C12" s="240">
        <v>95</v>
      </c>
      <c r="D12" s="129">
        <f>IF(ISTEXT(B12),1," ")</f>
        <v>1</v>
      </c>
      <c r="E12" s="130">
        <v>0</v>
      </c>
      <c r="F12" s="130">
        <v>24</v>
      </c>
      <c r="G12" s="130">
        <v>0</v>
      </c>
      <c r="H12" s="130">
        <v>0</v>
      </c>
      <c r="I12" s="130">
        <v>26</v>
      </c>
      <c r="J12" s="130">
        <v>28</v>
      </c>
      <c r="K12" s="130">
        <v>68</v>
      </c>
      <c r="L12" s="2">
        <f>IF(AND(ISNUMBER(F12),ISNUMBER(I12)),(H12-E12)*60^2+(I12-F12)*60+(J12-G12)+(K12)/100," ")</f>
        <v>148.68</v>
      </c>
      <c r="M12" s="134"/>
      <c r="N12" s="134"/>
      <c r="O12" s="134"/>
      <c r="P12" s="121">
        <v>2</v>
      </c>
      <c r="Q12" s="135">
        <f>IF(ISNUMBER(L12),L12+P12," ")</f>
        <v>150.68</v>
      </c>
      <c r="R12" s="122">
        <f>IF(AND(ISNUMBER(Q12),ISNUMBER(Q13)),MIN(Q12:Q13),IF(ISNUMBER(Q12),Q12,IF(ISNUMBER(Q13),Q13," ")))</f>
        <v>150.68</v>
      </c>
      <c r="S12" s="85">
        <v>1</v>
      </c>
    </row>
    <row r="13" spans="1:19" s="86" customFormat="1" ht="10.5">
      <c r="A13" s="136">
        <v>1</v>
      </c>
      <c r="B13" s="92" t="str">
        <f>B12</f>
        <v>Хотянович-Коваленко-Расолько</v>
      </c>
      <c r="C13" s="241"/>
      <c r="D13" s="56">
        <f>IF(ISTEXT(B12),2," ")</f>
        <v>2</v>
      </c>
      <c r="E13" s="19"/>
      <c r="F13" s="19"/>
      <c r="G13" s="19"/>
      <c r="H13" s="19"/>
      <c r="I13" s="19"/>
      <c r="J13" s="19"/>
      <c r="K13" s="19"/>
      <c r="L13" s="87" t="str">
        <f>IF(AND(ISNUMBER(F13),ISNUMBER(I13)),(H13-E13)*60^2+(I13-F13)*60+(J13-G13)+(K13)/100," ")</f>
        <v> </v>
      </c>
      <c r="M13" s="88">
        <v>0</v>
      </c>
      <c r="N13" s="88">
        <v>0</v>
      </c>
      <c r="O13" s="88">
        <v>0</v>
      </c>
      <c r="P13" s="20"/>
      <c r="Q13" s="89" t="str">
        <f>IF(ISNUMBER(L13),L13+P13," ")</f>
        <v> </v>
      </c>
      <c r="R13" s="123">
        <f>R12</f>
        <v>150.68</v>
      </c>
      <c r="S13" s="90"/>
    </row>
    <row r="14" spans="1:19" s="86" customFormat="1" ht="12.75">
      <c r="A14" s="246">
        <v>2</v>
      </c>
      <c r="B14" s="18" t="s">
        <v>91</v>
      </c>
      <c r="C14" s="242">
        <v>26</v>
      </c>
      <c r="D14" s="56">
        <f>IF(ISTEXT(B14),1," ")</f>
        <v>1</v>
      </c>
      <c r="E14" s="19">
        <v>0</v>
      </c>
      <c r="F14" s="19">
        <v>10</v>
      </c>
      <c r="G14" s="19">
        <v>0</v>
      </c>
      <c r="H14" s="19">
        <v>0</v>
      </c>
      <c r="I14" s="19">
        <v>12</v>
      </c>
      <c r="J14" s="19">
        <v>26</v>
      </c>
      <c r="K14" s="19">
        <v>77</v>
      </c>
      <c r="L14" s="2">
        <f>IF(AND(ISNUMBER(F14),ISNUMBER(I14)),(H14-E14)*60^2+(I14-F14)*60+(J14-G14)+(K14)/100," ")</f>
        <v>146.77</v>
      </c>
      <c r="M14" s="88">
        <v>0</v>
      </c>
      <c r="N14" s="88">
        <v>0</v>
      </c>
      <c r="O14" s="88">
        <v>0</v>
      </c>
      <c r="P14" s="20">
        <v>6</v>
      </c>
      <c r="Q14" s="89">
        <f>IF(ISNUMBER(L14),L14+P14," ")</f>
        <v>152.77</v>
      </c>
      <c r="R14" s="124">
        <f>IF(AND(ISNUMBER(Q14),ISNUMBER(Q15)),MIN(Q14:Q15),IF(ISNUMBER(Q14),Q14,IF(ISNUMBER(Q15),Q15," ")))</f>
        <v>152.77</v>
      </c>
      <c r="S14" s="140"/>
    </row>
    <row r="15" spans="1:19" s="86" customFormat="1" ht="12.75">
      <c r="A15" s="131"/>
      <c r="B15" s="40" t="str">
        <f>B14</f>
        <v>Медведев-Якимович-Яцковский</v>
      </c>
      <c r="C15" s="241"/>
      <c r="D15" s="56">
        <f>IF(ISTEXT(B14),2," ")</f>
        <v>2</v>
      </c>
      <c r="E15" s="19"/>
      <c r="F15" s="19"/>
      <c r="G15" s="19"/>
      <c r="H15" s="19"/>
      <c r="I15" s="19"/>
      <c r="J15" s="19"/>
      <c r="K15" s="19"/>
      <c r="L15" s="87" t="str">
        <f>IF(AND(ISNUMBER(F15),ISNUMBER(I15)),(H15-E15)*60^2+(I15-F15)*60+(J15-G15)+(K15)/100," ")</f>
        <v> </v>
      </c>
      <c r="M15" s="88">
        <v>0</v>
      </c>
      <c r="N15" s="88">
        <v>0</v>
      </c>
      <c r="O15" s="88">
        <v>0</v>
      </c>
      <c r="P15" s="23"/>
      <c r="Q15" s="89" t="str">
        <f>IF(ISNUMBER(L15),L15+P15," ")</f>
        <v> </v>
      </c>
      <c r="R15" s="123">
        <f>R14</f>
        <v>152.77</v>
      </c>
      <c r="S15" s="90"/>
    </row>
    <row r="16" spans="1:19" s="86" customFormat="1" ht="10.5">
      <c r="A16" s="137">
        <v>3</v>
      </c>
      <c r="B16" s="18" t="s">
        <v>92</v>
      </c>
      <c r="C16" s="242">
        <v>146</v>
      </c>
      <c r="D16" s="56">
        <f>IF(ISTEXT(B16),1," ")</f>
        <v>1</v>
      </c>
      <c r="E16" s="19">
        <v>0</v>
      </c>
      <c r="F16" s="19">
        <v>35</v>
      </c>
      <c r="G16" s="19">
        <v>0</v>
      </c>
      <c r="H16" s="19">
        <v>0</v>
      </c>
      <c r="I16" s="19">
        <v>37</v>
      </c>
      <c r="J16" s="19">
        <v>46</v>
      </c>
      <c r="K16" s="19">
        <v>18</v>
      </c>
      <c r="L16" s="2">
        <f>IF(AND(ISNUMBER(F16),ISNUMBER(I16)),(H16-E16)*60^2+(I16-F16)*60+(J16-G16)+(K16)/100," ")</f>
        <v>166.18</v>
      </c>
      <c r="M16" s="88">
        <v>0</v>
      </c>
      <c r="N16" s="88">
        <v>0</v>
      </c>
      <c r="O16" s="88">
        <v>0</v>
      </c>
      <c r="P16" s="20">
        <v>8</v>
      </c>
      <c r="Q16" s="89">
        <f>IF(ISNUMBER(L16),L16+P16," ")</f>
        <v>174.18</v>
      </c>
      <c r="R16" s="124">
        <f>IF(AND(ISNUMBER(Q16),ISNUMBER(Q17)),MIN(Q16:Q17),IF(ISNUMBER(Q16),Q16,IF(ISNUMBER(Q17),Q17," ")))</f>
        <v>174.18</v>
      </c>
      <c r="S16" s="91"/>
    </row>
    <row r="17" spans="1:19" s="86" customFormat="1" ht="10.5">
      <c r="A17" s="136">
        <v>10</v>
      </c>
      <c r="B17" s="40" t="str">
        <f>B16</f>
        <v>Нагорный-Гуревич-Факеев</v>
      </c>
      <c r="C17" s="241"/>
      <c r="D17" s="56">
        <f>IF(ISTEXT(B16),2," ")</f>
        <v>2</v>
      </c>
      <c r="E17" s="19"/>
      <c r="F17" s="19"/>
      <c r="G17" s="19"/>
      <c r="H17" s="19"/>
      <c r="I17" s="19"/>
      <c r="J17" s="19"/>
      <c r="K17" s="19"/>
      <c r="L17" s="87" t="str">
        <f>IF(AND(ISNUMBER(F17),ISNUMBER(I17)),(H17-E17)*60^2+(I17-F17)*60+(J17-G17)+(K17)/100," ")</f>
        <v> </v>
      </c>
      <c r="M17" s="88">
        <v>0</v>
      </c>
      <c r="N17" s="88">
        <v>0</v>
      </c>
      <c r="O17" s="88">
        <v>0</v>
      </c>
      <c r="P17" s="23"/>
      <c r="Q17" s="89" t="str">
        <f>IF(ISNUMBER(L17),L17+P17," ")</f>
        <v> </v>
      </c>
      <c r="R17" s="123">
        <f>R16</f>
        <v>174.18</v>
      </c>
      <c r="S17" s="91"/>
    </row>
    <row r="18" spans="1:19" s="86" customFormat="1" ht="10.5">
      <c r="A18" s="137">
        <v>4</v>
      </c>
      <c r="B18" s="18" t="s">
        <v>96</v>
      </c>
      <c r="C18" s="242">
        <v>109</v>
      </c>
      <c r="D18" s="56">
        <v>1</v>
      </c>
      <c r="E18" s="19">
        <v>0</v>
      </c>
      <c r="F18" s="19">
        <v>12</v>
      </c>
      <c r="G18" s="19">
        <v>0</v>
      </c>
      <c r="H18" s="19">
        <v>0</v>
      </c>
      <c r="I18" s="19">
        <v>15</v>
      </c>
      <c r="J18" s="19">
        <v>4</v>
      </c>
      <c r="K18" s="19">
        <v>27</v>
      </c>
      <c r="L18" s="2">
        <f>IF(AND(ISNUMBER(F18),ISNUMBER(I18)),(H18-E18)*60^2+(I18-F18)*60+(J18-G18)+(K18)/100," ")</f>
        <v>184.27</v>
      </c>
      <c r="M18" s="88">
        <v>0</v>
      </c>
      <c r="N18" s="88">
        <v>0</v>
      </c>
      <c r="O18" s="88">
        <v>0</v>
      </c>
      <c r="P18" s="20">
        <v>6</v>
      </c>
      <c r="Q18" s="89">
        <f>IF(ISNUMBER(L18),L18+P18," ")</f>
        <v>190.27</v>
      </c>
      <c r="R18" s="124">
        <f>IF(AND(ISNUMBER(Q18),ISNUMBER(Q19)),MIN(Q18:Q19),IF(ISNUMBER(Q18),Q18,IF(ISNUMBER(Q19),Q19," ")))</f>
        <v>190.27</v>
      </c>
      <c r="S18" s="91"/>
    </row>
    <row r="19" spans="1:19" s="86" customFormat="1" ht="10.5">
      <c r="A19" s="136">
        <v>3</v>
      </c>
      <c r="B19" s="40" t="str">
        <f>B18</f>
        <v>Хмель-Соболь-Рымкевич</v>
      </c>
      <c r="C19" s="241"/>
      <c r="D19" s="56">
        <v>2</v>
      </c>
      <c r="E19" s="19"/>
      <c r="F19" s="19"/>
      <c r="G19" s="19"/>
      <c r="H19" s="19"/>
      <c r="I19" s="19"/>
      <c r="J19" s="19"/>
      <c r="K19" s="19"/>
      <c r="L19" s="87" t="str">
        <f>IF(AND(ISNUMBER(F19),ISNUMBER(I19)),(H19-E19)*60^2+(I19-F19)*60+(J19-G19)+(K19)/100," ")</f>
        <v> </v>
      </c>
      <c r="M19" s="88">
        <v>0</v>
      </c>
      <c r="N19" s="88">
        <v>0</v>
      </c>
      <c r="O19" s="88">
        <v>0</v>
      </c>
      <c r="P19" s="23"/>
      <c r="Q19" s="89" t="str">
        <f>IF(ISNUMBER(L19),L19+P19," ")</f>
        <v> </v>
      </c>
      <c r="R19" s="123">
        <f>R18</f>
        <v>190.27</v>
      </c>
      <c r="S19" s="91"/>
    </row>
    <row r="20" spans="1:19" s="86" customFormat="1" ht="10.5">
      <c r="A20" s="137">
        <v>5</v>
      </c>
      <c r="B20" s="18" t="s">
        <v>93</v>
      </c>
      <c r="C20" s="242">
        <v>68</v>
      </c>
      <c r="D20" s="56">
        <f>IF(ISTEXT(B20),1," ")</f>
        <v>1</v>
      </c>
      <c r="E20" s="19">
        <v>0</v>
      </c>
      <c r="F20" s="19">
        <v>14</v>
      </c>
      <c r="G20" s="19">
        <v>0</v>
      </c>
      <c r="H20" s="19">
        <v>0</v>
      </c>
      <c r="I20" s="19">
        <v>17</v>
      </c>
      <c r="J20" s="19">
        <v>10</v>
      </c>
      <c r="K20" s="19">
        <v>83</v>
      </c>
      <c r="L20" s="2">
        <f>IF(AND(ISNUMBER(F20),ISNUMBER(I20)),(H20-E20)*60^2+(I20-F20)*60+(J20-G20)+(K20)/100," ")</f>
        <v>190.83</v>
      </c>
      <c r="M20" s="88">
        <v>0</v>
      </c>
      <c r="N20" s="88">
        <v>0</v>
      </c>
      <c r="O20" s="88">
        <v>0</v>
      </c>
      <c r="P20" s="20">
        <v>14</v>
      </c>
      <c r="Q20" s="89">
        <f>IF(ISNUMBER(L20),L20+P20," ")</f>
        <v>204.83</v>
      </c>
      <c r="R20" s="124">
        <f>IF(AND(ISNUMBER(Q20),ISNUMBER(Q21)),MIN(Q20:Q21),IF(ISNUMBER(Q20),Q20,IF(ISNUMBER(Q21),Q21," ")))</f>
        <v>204.83</v>
      </c>
      <c r="S20" s="91"/>
    </row>
    <row r="21" spans="1:19" s="86" customFormat="1" ht="10.5">
      <c r="A21" s="136" t="s">
        <v>49</v>
      </c>
      <c r="B21" s="40" t="str">
        <f>B20</f>
        <v>Романовский И.-Курец-Курпяк</v>
      </c>
      <c r="C21" s="241"/>
      <c r="D21" s="56">
        <f>IF(ISTEXT(B20),2," ")</f>
        <v>2</v>
      </c>
      <c r="E21" s="19"/>
      <c r="F21" s="19"/>
      <c r="G21" s="19"/>
      <c r="H21" s="19"/>
      <c r="I21" s="19"/>
      <c r="J21" s="19"/>
      <c r="K21" s="19"/>
      <c r="L21" s="87" t="str">
        <f>IF(AND(ISNUMBER(F21),ISNUMBER(I21)),(H21-E21)*60^2+(I21-F21)*60+(J21-G21)+(K21)/100," ")</f>
        <v> </v>
      </c>
      <c r="M21" s="88">
        <v>0</v>
      </c>
      <c r="N21" s="88">
        <v>0</v>
      </c>
      <c r="O21" s="88">
        <v>0</v>
      </c>
      <c r="P21" s="23"/>
      <c r="Q21" s="89" t="str">
        <f>IF(ISNUMBER(L21),L21+P21," ")</f>
        <v> </v>
      </c>
      <c r="R21" s="123">
        <f>R20</f>
        <v>204.83</v>
      </c>
      <c r="S21" s="91"/>
    </row>
    <row r="22" spans="1:19" s="86" customFormat="1" ht="10.5">
      <c r="A22" s="147">
        <v>6</v>
      </c>
      <c r="B22" s="18" t="s">
        <v>95</v>
      </c>
      <c r="C22" s="242">
        <v>3</v>
      </c>
      <c r="D22" s="56">
        <f>IF(ISTEXT(B22),1," ")</f>
        <v>1</v>
      </c>
      <c r="E22" s="19">
        <v>0</v>
      </c>
      <c r="F22" s="19">
        <v>31</v>
      </c>
      <c r="G22" s="19">
        <v>0</v>
      </c>
      <c r="H22" s="19">
        <v>0</v>
      </c>
      <c r="I22" s="19">
        <v>34</v>
      </c>
      <c r="J22" s="19">
        <v>32</v>
      </c>
      <c r="K22" s="19">
        <v>25</v>
      </c>
      <c r="L22" s="2">
        <f>IF(AND(ISNUMBER(F22),ISNUMBER(I22)),(H22-E22)*60^2+(I22-F22)*60+(J22-G22)+(K22)/100," ")</f>
        <v>212.25</v>
      </c>
      <c r="M22" s="88">
        <v>0</v>
      </c>
      <c r="N22" s="88">
        <v>0</v>
      </c>
      <c r="O22" s="88">
        <v>0</v>
      </c>
      <c r="P22" s="20">
        <v>66</v>
      </c>
      <c r="Q22" s="89">
        <f>IF(ISNUMBER(L22),L22+P22," ")</f>
        <v>278.25</v>
      </c>
      <c r="R22" s="124">
        <f>IF(AND(ISNUMBER(Q22),ISNUMBER(Q23)),MIN(Q22:Q23),IF(ISNUMBER(Q22),Q22,IF(ISNUMBER(Q23),Q23," ")))</f>
        <v>278.25</v>
      </c>
      <c r="S22" s="139">
        <v>2</v>
      </c>
    </row>
    <row r="23" spans="1:19" s="86" customFormat="1" ht="10.5">
      <c r="A23" s="145">
        <v>8</v>
      </c>
      <c r="B23" s="158" t="str">
        <f>B22</f>
        <v>Петриченко-Дакуло-Виринский</v>
      </c>
      <c r="C23" s="243"/>
      <c r="D23" s="56">
        <f>IF(ISTEXT(B22),2," ")</f>
        <v>2</v>
      </c>
      <c r="E23" s="19"/>
      <c r="F23" s="19"/>
      <c r="G23" s="19"/>
      <c r="H23" s="19"/>
      <c r="I23" s="19"/>
      <c r="J23" s="19"/>
      <c r="K23" s="19"/>
      <c r="L23" s="87" t="str">
        <f>IF(AND(ISNUMBER(F23),ISNUMBER(I23)),(H23-E23)*60^2+(I23-F23)*60+(J23-G23)+(K23)/100," ")</f>
        <v> </v>
      </c>
      <c r="M23" s="88">
        <v>0</v>
      </c>
      <c r="N23" s="88">
        <v>0</v>
      </c>
      <c r="O23" s="88">
        <v>0</v>
      </c>
      <c r="P23" s="23"/>
      <c r="Q23" s="89" t="str">
        <f>IF(ISNUMBER(L23),L23+P23," ")</f>
        <v> </v>
      </c>
      <c r="R23" s="123">
        <f>R22</f>
        <v>278.25</v>
      </c>
      <c r="S23" s="91"/>
    </row>
    <row r="24" spans="1:19" s="86" customFormat="1" ht="10.5">
      <c r="A24" s="137">
        <v>7</v>
      </c>
      <c r="B24" s="106" t="s">
        <v>94</v>
      </c>
      <c r="C24" s="244">
        <v>148</v>
      </c>
      <c r="D24" s="100">
        <f>IF(ISTEXT(B24),1," ")</f>
        <v>1</v>
      </c>
      <c r="E24" s="19">
        <v>0</v>
      </c>
      <c r="F24" s="19">
        <v>33</v>
      </c>
      <c r="G24" s="19">
        <v>0</v>
      </c>
      <c r="H24" s="19">
        <v>0</v>
      </c>
      <c r="I24" s="19">
        <v>37</v>
      </c>
      <c r="J24" s="19">
        <v>44</v>
      </c>
      <c r="K24" s="19">
        <v>15</v>
      </c>
      <c r="L24" s="2">
        <f>IF(AND(ISNUMBER(F24),ISNUMBER(I24)),(H24-E24)*60^2+(I24-F24)*60+(J24-G24)+(K24)/100," ")</f>
        <v>284.15</v>
      </c>
      <c r="M24" s="88">
        <v>0</v>
      </c>
      <c r="N24" s="88">
        <v>0</v>
      </c>
      <c r="O24" s="88">
        <v>0</v>
      </c>
      <c r="P24" s="20">
        <v>82</v>
      </c>
      <c r="Q24" s="89">
        <f>IF(ISNUMBER(L24),L24+P24," ")</f>
        <v>366.15</v>
      </c>
      <c r="R24" s="124">
        <f>IF(AND(ISNUMBER(Q24),ISNUMBER(Q25)),MIN(Q24:Q25),IF(ISNUMBER(Q24),Q24,IF(ISNUMBER(Q25),Q25," ")))</f>
        <v>366.15</v>
      </c>
      <c r="S24" s="139">
        <v>4</v>
      </c>
    </row>
    <row r="25" spans="1:19" s="86" customFormat="1" ht="10.5">
      <c r="A25" s="136">
        <v>3</v>
      </c>
      <c r="B25" s="21" t="str">
        <f>B24</f>
        <v>Секацкий-Толстых-Драница</v>
      </c>
      <c r="C25" s="245"/>
      <c r="D25" s="100">
        <f>IF(ISTEXT(B24),2," ")</f>
        <v>2</v>
      </c>
      <c r="E25" s="19"/>
      <c r="F25" s="19"/>
      <c r="G25" s="19"/>
      <c r="H25" s="19"/>
      <c r="I25" s="19"/>
      <c r="J25" s="19"/>
      <c r="K25" s="19"/>
      <c r="L25" s="87" t="str">
        <f>IF(AND(ISNUMBER(F25),ISNUMBER(I25)),(H25-E25)*60^2+(I25-F25)*60+(J25-G25)+(K25)/100," ")</f>
        <v> </v>
      </c>
      <c r="M25" s="88">
        <v>0</v>
      </c>
      <c r="N25" s="88">
        <v>0</v>
      </c>
      <c r="O25" s="88">
        <v>0</v>
      </c>
      <c r="P25" s="23"/>
      <c r="Q25" s="89" t="str">
        <f>IF(ISNUMBER(L25),L25+P25," ")</f>
        <v> </v>
      </c>
      <c r="R25" s="123">
        <f>R24</f>
        <v>366.15</v>
      </c>
      <c r="S25" s="91"/>
    </row>
    <row r="26" spans="1:19" s="86" customFormat="1" ht="10.5">
      <c r="A26" s="137">
        <v>8</v>
      </c>
      <c r="B26" s="18" t="s">
        <v>97</v>
      </c>
      <c r="C26" s="242">
        <v>126</v>
      </c>
      <c r="D26" s="56">
        <f>IF(ISTEXT(B26),1," ")</f>
        <v>1</v>
      </c>
      <c r="E26" s="19">
        <v>0</v>
      </c>
      <c r="F26" s="19">
        <v>22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" t="s">
        <v>99</v>
      </c>
      <c r="M26" s="88">
        <v>0</v>
      </c>
      <c r="N26" s="88">
        <v>0</v>
      </c>
      <c r="O26" s="88">
        <v>0</v>
      </c>
      <c r="P26" s="20">
        <v>999</v>
      </c>
      <c r="Q26" s="89" t="str">
        <f>IF(ISNUMBER(L26),L26+P26," ")</f>
        <v> </v>
      </c>
      <c r="R26" s="124" t="str">
        <f>IF(AND(ISNUMBER(Q26),ISNUMBER(Q27)),MIN(Q26:Q27),IF(ISNUMBER(Q26),Q26,IF(ISNUMBER(Q27),Q27," ")))</f>
        <v> </v>
      </c>
      <c r="S26" s="85">
        <v>3</v>
      </c>
    </row>
    <row r="27" spans="1:19" s="86" customFormat="1" ht="10.5">
      <c r="A27" s="136" t="s">
        <v>49</v>
      </c>
      <c r="B27" s="40" t="str">
        <f>B26</f>
        <v>Токан-Романовский Е.-Снигирь</v>
      </c>
      <c r="C27" s="241"/>
      <c r="D27" s="56">
        <f>IF(ISTEXT(B26),2," ")</f>
        <v>2</v>
      </c>
      <c r="E27" s="19"/>
      <c r="F27" s="19"/>
      <c r="G27" s="19"/>
      <c r="H27" s="19"/>
      <c r="I27" s="19"/>
      <c r="J27" s="19"/>
      <c r="K27" s="19"/>
      <c r="L27" s="87" t="str">
        <f>IF(AND(ISNUMBER(F27),ISNUMBER(I27)),(H27-E27)*60^2+(I27-F27)*60+(J27-G27)+(K27)/100," ")</f>
        <v> </v>
      </c>
      <c r="M27" s="88">
        <v>0</v>
      </c>
      <c r="N27" s="88">
        <v>0</v>
      </c>
      <c r="O27" s="88">
        <v>0</v>
      </c>
      <c r="P27" s="23"/>
      <c r="Q27" s="89" t="str">
        <f>IF(ISNUMBER(L27),L27+P27," ")</f>
        <v> </v>
      </c>
      <c r="R27" s="123" t="str">
        <f>R26</f>
        <v> </v>
      </c>
      <c r="S27" s="91"/>
    </row>
    <row r="28" spans="1:19" s="86" customFormat="1" ht="16.5" customHeight="1">
      <c r="A28" s="94"/>
      <c r="B28" s="95"/>
      <c r="C28" s="96"/>
      <c r="D28" s="37"/>
      <c r="E28" s="38"/>
      <c r="F28" s="38"/>
      <c r="G28" s="38"/>
      <c r="H28" s="38"/>
      <c r="I28" s="38"/>
      <c r="J28" s="38"/>
      <c r="K28" s="38"/>
      <c r="L28" s="97"/>
      <c r="M28" s="98"/>
      <c r="N28" s="98"/>
      <c r="O28" s="98"/>
      <c r="P28" s="80"/>
      <c r="Q28" s="97"/>
      <c r="R28" s="99"/>
      <c r="S28" s="93"/>
    </row>
    <row r="29" spans="1:9" s="86" customFormat="1" ht="12.75">
      <c r="A29" s="10"/>
      <c r="B29" s="10"/>
      <c r="C29" s="45"/>
      <c r="D29" s="45"/>
      <c r="E29" s="45"/>
      <c r="F29" s="45"/>
      <c r="G29" s="10"/>
      <c r="H29" s="10"/>
      <c r="I29" s="10"/>
    </row>
    <row r="30" spans="1:9" s="86" customFormat="1" ht="12.75">
      <c r="A30" s="10"/>
      <c r="B30" s="10"/>
      <c r="C30" s="45"/>
      <c r="D30" s="45"/>
      <c r="E30" s="45"/>
      <c r="F30" s="45"/>
      <c r="G30" s="10"/>
      <c r="H30" s="10"/>
      <c r="I30" s="10"/>
    </row>
    <row r="31" spans="1:12" s="86" customFormat="1" ht="12.75">
      <c r="A31" s="10"/>
      <c r="B31" s="142" t="s">
        <v>50</v>
      </c>
      <c r="C31" s="217" t="s">
        <v>51</v>
      </c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9" s="86" customFormat="1" ht="12.75">
      <c r="A32" s="10"/>
      <c r="B32" s="10"/>
      <c r="C32" s="45"/>
      <c r="D32" s="45"/>
      <c r="E32" s="45"/>
      <c r="F32" s="45"/>
      <c r="G32" s="10"/>
      <c r="H32" s="10"/>
      <c r="I32" s="10"/>
    </row>
    <row r="33" spans="1:9" s="86" customFormat="1" ht="12.75">
      <c r="A33" s="10"/>
      <c r="B33" s="10"/>
      <c r="C33" s="45"/>
      <c r="D33" s="45"/>
      <c r="E33" s="45"/>
      <c r="F33" s="45"/>
      <c r="G33" s="10"/>
      <c r="H33" s="10"/>
      <c r="I33" s="10"/>
    </row>
    <row r="34" spans="1:9" s="86" customFormat="1" ht="12.75">
      <c r="A34" s="10"/>
      <c r="B34" s="10"/>
      <c r="C34" s="45"/>
      <c r="D34" s="45"/>
      <c r="E34" s="45"/>
      <c r="F34" s="45"/>
      <c r="G34" s="10"/>
      <c r="H34" s="10"/>
      <c r="I34" s="10"/>
    </row>
    <row r="35" spans="1:9" s="86" customFormat="1" ht="12.75">
      <c r="A35" s="10"/>
      <c r="B35" s="10"/>
      <c r="C35" s="45"/>
      <c r="D35" s="45"/>
      <c r="E35" s="45"/>
      <c r="F35" s="45"/>
      <c r="G35" s="10"/>
      <c r="H35" s="10"/>
      <c r="I35" s="10"/>
    </row>
    <row r="36" spans="1:9" s="86" customFormat="1" ht="12.75">
      <c r="A36" s="10"/>
      <c r="B36" s="10"/>
      <c r="C36" s="45"/>
      <c r="D36" s="45"/>
      <c r="E36" s="45"/>
      <c r="F36" s="45"/>
      <c r="G36" s="10"/>
      <c r="H36" s="10"/>
      <c r="I36" s="10"/>
    </row>
    <row r="37" spans="1:18" ht="12.75">
      <c r="A37" s="10"/>
      <c r="B37" s="10"/>
      <c r="C37" s="45"/>
      <c r="D37" s="45"/>
      <c r="E37" s="45"/>
      <c r="F37" s="45"/>
      <c r="G37" s="10"/>
      <c r="H37" s="10"/>
      <c r="I37" s="10"/>
      <c r="J37" s="86"/>
      <c r="K37" s="86"/>
      <c r="L37" s="86"/>
      <c r="M37" s="86"/>
      <c r="N37" s="86"/>
      <c r="O37" s="86"/>
      <c r="P37" s="86"/>
      <c r="Q37" s="86"/>
      <c r="R37" s="86"/>
    </row>
    <row r="38" spans="1:19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101"/>
    </row>
    <row r="39" spans="1:4" ht="12.75">
      <c r="A39" s="86"/>
      <c r="D39"/>
    </row>
    <row r="40" spans="4:18" ht="12.75">
      <c r="D40" s="102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ht="12.75">
      <c r="D41" s="102"/>
    </row>
    <row r="42" ht="12.75">
      <c r="D42" s="102"/>
    </row>
    <row r="43" ht="12.75">
      <c r="D43" s="102"/>
    </row>
    <row r="44" ht="12.75">
      <c r="D44" s="102"/>
    </row>
    <row r="45" ht="12.75">
      <c r="D45" s="102"/>
    </row>
    <row r="46" ht="12.75">
      <c r="D46" s="102"/>
    </row>
    <row r="47" ht="12.75">
      <c r="D47" s="102"/>
    </row>
    <row r="48" ht="12.75">
      <c r="D48" s="102"/>
    </row>
    <row r="49" ht="12.75">
      <c r="D49" s="102"/>
    </row>
    <row r="50" ht="12.75">
      <c r="D50" s="102"/>
    </row>
    <row r="51" ht="12.75">
      <c r="D51" s="102"/>
    </row>
    <row r="52" ht="12.75">
      <c r="D52" s="102"/>
    </row>
    <row r="53" ht="12.75">
      <c r="D53" s="102"/>
    </row>
    <row r="54" ht="12.75">
      <c r="D54" s="102"/>
    </row>
    <row r="55" ht="12.75">
      <c r="D55" s="102"/>
    </row>
    <row r="56" ht="12.75">
      <c r="D56" s="102"/>
    </row>
    <row r="57" ht="12.75">
      <c r="D57" s="102"/>
    </row>
    <row r="58" ht="12.75">
      <c r="D58" s="102"/>
    </row>
    <row r="59" ht="12.75">
      <c r="D59" s="102"/>
    </row>
    <row r="60" ht="12.75">
      <c r="D60" s="102"/>
    </row>
    <row r="61" ht="12.75">
      <c r="D61" s="102"/>
    </row>
    <row r="62" ht="12.75">
      <c r="D62" s="102"/>
    </row>
    <row r="63" ht="12.75">
      <c r="D63" s="102"/>
    </row>
    <row r="64" ht="12.75">
      <c r="D64" s="102"/>
    </row>
    <row r="65" ht="12.75">
      <c r="D65" s="102"/>
    </row>
    <row r="66" ht="12.75">
      <c r="D66" s="102"/>
    </row>
    <row r="67" ht="12.75">
      <c r="D67" s="102"/>
    </row>
    <row r="68" ht="12.75">
      <c r="D68" s="102"/>
    </row>
    <row r="69" ht="12.75">
      <c r="D69" s="102"/>
    </row>
    <row r="70" ht="12.75">
      <c r="D70" s="102"/>
    </row>
    <row r="71" ht="12.75">
      <c r="D71" s="102"/>
    </row>
    <row r="72" ht="12.75">
      <c r="D72" s="102"/>
    </row>
    <row r="73" ht="12.75">
      <c r="D73" s="102"/>
    </row>
    <row r="74" ht="12.75">
      <c r="D74" s="102"/>
    </row>
    <row r="75" ht="12.75">
      <c r="D75" s="102"/>
    </row>
    <row r="76" ht="12.75">
      <c r="D76" s="102"/>
    </row>
    <row r="77" ht="12.75">
      <c r="D77" s="102"/>
    </row>
    <row r="78" ht="12.75">
      <c r="D78" s="102"/>
    </row>
    <row r="79" ht="12.75">
      <c r="D79" s="102"/>
    </row>
    <row r="80" ht="12.75">
      <c r="D80" s="102"/>
    </row>
    <row r="81" ht="12.75">
      <c r="D81" s="102"/>
    </row>
    <row r="82" ht="12.75">
      <c r="D82" s="102"/>
    </row>
    <row r="83" ht="12.75">
      <c r="D83" s="102"/>
    </row>
    <row r="84" ht="12.75">
      <c r="D84" s="102"/>
    </row>
    <row r="85" ht="12.75">
      <c r="D85" s="102"/>
    </row>
    <row r="86" ht="12.75">
      <c r="D86" s="102"/>
    </row>
    <row r="87" ht="12.75">
      <c r="D87" s="102"/>
    </row>
    <row r="88" ht="12.75">
      <c r="D88" s="102"/>
    </row>
    <row r="89" ht="12.75">
      <c r="D89" s="102"/>
    </row>
    <row r="90" ht="12.75">
      <c r="D90" s="102"/>
    </row>
    <row r="91" ht="12.75">
      <c r="D91" s="102"/>
    </row>
    <row r="92" ht="12.75">
      <c r="D92" s="102"/>
    </row>
    <row r="93" ht="12.75">
      <c r="D93" s="102"/>
    </row>
    <row r="94" ht="12.75">
      <c r="D94" s="102"/>
    </row>
    <row r="95" ht="12.75">
      <c r="D95" s="102"/>
    </row>
    <row r="96" ht="12.75">
      <c r="D96" s="102"/>
    </row>
    <row r="97" ht="12.75">
      <c r="D97" s="102"/>
    </row>
    <row r="98" ht="12.75">
      <c r="D98" s="102"/>
    </row>
    <row r="99" ht="12.75">
      <c r="D99" s="102"/>
    </row>
    <row r="100" ht="12.75">
      <c r="D100" s="102"/>
    </row>
    <row r="101" ht="12.75">
      <c r="D101" s="102"/>
    </row>
  </sheetData>
  <sheetProtection/>
  <mergeCells count="21">
    <mergeCell ref="C31:L31"/>
    <mergeCell ref="M10:M11"/>
    <mergeCell ref="N10:N11"/>
    <mergeCell ref="O10:O11"/>
    <mergeCell ref="P10:P11"/>
    <mergeCell ref="S10:S11"/>
    <mergeCell ref="Q10:Q11"/>
    <mergeCell ref="R10:R11"/>
    <mergeCell ref="A10:A11"/>
    <mergeCell ref="B10:B11"/>
    <mergeCell ref="D10:D11"/>
    <mergeCell ref="E10:G10"/>
    <mergeCell ref="H10:K10"/>
    <mergeCell ref="L10:L11"/>
    <mergeCell ref="C10:C11"/>
    <mergeCell ref="B4:R4"/>
    <mergeCell ref="B5:R5"/>
    <mergeCell ref="B6:R6"/>
    <mergeCell ref="L8:P8"/>
    <mergeCell ref="A2:R2"/>
    <mergeCell ref="Q8:R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SheetLayoutView="100" zoomScalePageLayoutView="0" workbookViewId="0" topLeftCell="A39">
      <selection activeCell="G105" sqref="G105"/>
    </sheetView>
  </sheetViews>
  <sheetFormatPr defaultColWidth="9.00390625" defaultRowHeight="12.75"/>
  <cols>
    <col min="1" max="1" width="3.75390625" style="10" customWidth="1"/>
    <col min="2" max="2" width="20.625" style="10" customWidth="1"/>
    <col min="3" max="3" width="6.00390625" style="45" customWidth="1"/>
    <col min="4" max="4" width="9.75390625" style="45" customWidth="1"/>
    <col min="5" max="5" width="11.875" style="45" customWidth="1"/>
    <col min="6" max="6" width="15.00390625" style="45" customWidth="1"/>
    <col min="7" max="7" width="6.375" style="10" customWidth="1"/>
    <col min="8" max="8" width="5.375" style="10" customWidth="1"/>
    <col min="9" max="9" width="6.25390625" style="10" customWidth="1"/>
    <col min="10" max="10" width="0.12890625" style="10" customWidth="1"/>
    <col min="11" max="16384" width="9.125" style="10" customWidth="1"/>
  </cols>
  <sheetData>
    <row r="1" spans="1:9" ht="18">
      <c r="A1" s="201" t="s">
        <v>24</v>
      </c>
      <c r="B1" s="201"/>
      <c r="C1" s="201"/>
      <c r="D1" s="201"/>
      <c r="E1" s="201"/>
      <c r="F1" s="201"/>
      <c r="G1" s="201"/>
      <c r="H1" s="201"/>
      <c r="I1" s="201"/>
    </row>
    <row r="2" spans="1:9" ht="18">
      <c r="A2" s="201" t="s">
        <v>23</v>
      </c>
      <c r="B2" s="201"/>
      <c r="C2" s="201"/>
      <c r="D2" s="201"/>
      <c r="E2" s="201"/>
      <c r="F2" s="201"/>
      <c r="G2" s="201"/>
      <c r="H2" s="201"/>
      <c r="I2" s="201"/>
    </row>
    <row r="3" spans="1:6" ht="12.75">
      <c r="A3" s="43"/>
      <c r="B3" s="43"/>
      <c r="C3" s="43"/>
      <c r="D3" s="43"/>
      <c r="E3" s="43"/>
      <c r="F3" s="43"/>
    </row>
    <row r="4" spans="1:6" ht="18">
      <c r="A4" s="44"/>
      <c r="C4" s="44"/>
      <c r="D4" s="44" t="s">
        <v>36</v>
      </c>
      <c r="E4" s="44"/>
      <c r="F4" s="44"/>
    </row>
    <row r="5" spans="1:6" ht="18">
      <c r="A5" s="44"/>
      <c r="B5" s="44"/>
      <c r="C5" s="44" t="s">
        <v>21</v>
      </c>
      <c r="D5" s="44"/>
      <c r="E5" s="44"/>
      <c r="F5" s="44"/>
    </row>
    <row r="6" spans="1:6" ht="12.75">
      <c r="A6" s="43"/>
      <c r="B6" s="43"/>
      <c r="C6" s="43"/>
      <c r="D6" s="43"/>
      <c r="E6" s="161" t="s">
        <v>101</v>
      </c>
      <c r="F6" s="161"/>
    </row>
    <row r="7" spans="1:6" ht="12.75">
      <c r="A7" s="43"/>
      <c r="B7" s="43"/>
      <c r="C7" s="43"/>
      <c r="D7" s="43"/>
      <c r="E7" s="43"/>
      <c r="F7" s="43"/>
    </row>
    <row r="8" spans="4:8" ht="12.75">
      <c r="D8" s="229" t="s">
        <v>26</v>
      </c>
      <c r="E8" s="229"/>
      <c r="G8" s="162" t="s">
        <v>100</v>
      </c>
      <c r="H8" s="162"/>
    </row>
    <row r="9" spans="4:8" ht="12.75">
      <c r="D9" s="58"/>
      <c r="E9" s="58"/>
      <c r="G9" s="59"/>
      <c r="H9" s="59"/>
    </row>
    <row r="10" spans="2:6" ht="13.5" thickBot="1">
      <c r="B10" s="47" t="s">
        <v>30</v>
      </c>
      <c r="C10" s="48"/>
      <c r="D10" s="48"/>
      <c r="E10" s="48"/>
      <c r="F10" s="43" t="s">
        <v>37</v>
      </c>
    </row>
    <row r="11" spans="1:10" ht="12.75" customHeight="1">
      <c r="A11" s="49"/>
      <c r="B11" s="202" t="s">
        <v>22</v>
      </c>
      <c r="C11" s="190" t="s">
        <v>13</v>
      </c>
      <c r="D11" s="50"/>
      <c r="E11" s="28"/>
      <c r="F11" s="28"/>
      <c r="G11" s="227">
        <v>43261</v>
      </c>
      <c r="H11" s="230">
        <v>43262</v>
      </c>
      <c r="I11" s="188" t="s">
        <v>27</v>
      </c>
      <c r="J11" s="211" t="s">
        <v>5</v>
      </c>
    </row>
    <row r="12" spans="1:10" ht="46.5" customHeight="1" thickBot="1">
      <c r="A12" s="51" t="s">
        <v>6</v>
      </c>
      <c r="B12" s="203"/>
      <c r="C12" s="191"/>
      <c r="D12" s="29" t="s">
        <v>14</v>
      </c>
      <c r="E12" s="30" t="s">
        <v>15</v>
      </c>
      <c r="F12" s="31" t="s">
        <v>16</v>
      </c>
      <c r="G12" s="228"/>
      <c r="H12" s="210"/>
      <c r="I12" s="189"/>
      <c r="J12" s="212" t="s">
        <v>5</v>
      </c>
    </row>
    <row r="13" spans="1:10" ht="12.75">
      <c r="A13" s="164">
        <v>1</v>
      </c>
      <c r="B13" s="154" t="s">
        <v>52</v>
      </c>
      <c r="C13" s="155" t="s">
        <v>17</v>
      </c>
      <c r="D13" s="155">
        <v>2002</v>
      </c>
      <c r="E13" s="155" t="s">
        <v>12</v>
      </c>
      <c r="F13" s="185" t="s">
        <v>39</v>
      </c>
      <c r="G13" s="62">
        <v>1</v>
      </c>
      <c r="H13" s="62">
        <v>1</v>
      </c>
      <c r="I13" s="254">
        <f>G13+H13</f>
        <v>2</v>
      </c>
      <c r="J13" s="52">
        <v>1</v>
      </c>
    </row>
    <row r="14" spans="1:10" ht="12.75">
      <c r="A14" s="165"/>
      <c r="B14" s="8" t="str">
        <f>B13</f>
        <v>Яцковский Владислав</v>
      </c>
      <c r="C14" s="6"/>
      <c r="D14" s="6"/>
      <c r="E14" s="6"/>
      <c r="F14" s="178"/>
      <c r="G14" s="63" t="str">
        <f>IF(AND(ISNUMBER(#REF!),ISNUMBER(#REF!)),(#REF!-#REF!)*60^2+(#REF!-#REF!)*60+(#REF!-#REF!)+(#REF!)/100," ")</f>
        <v> </v>
      </c>
      <c r="H14" s="63"/>
      <c r="I14" s="64">
        <f>I13</f>
        <v>2</v>
      </c>
      <c r="J14" s="53"/>
    </row>
    <row r="15" spans="1:10" ht="12.75">
      <c r="A15" s="165">
        <v>2</v>
      </c>
      <c r="B15" s="7" t="s">
        <v>35</v>
      </c>
      <c r="C15" s="5">
        <v>1</v>
      </c>
      <c r="D15" s="170">
        <v>2004</v>
      </c>
      <c r="E15" s="170" t="s">
        <v>12</v>
      </c>
      <c r="F15" s="179" t="s">
        <v>68</v>
      </c>
      <c r="G15" s="65">
        <v>3</v>
      </c>
      <c r="H15" s="66">
        <v>2</v>
      </c>
      <c r="I15" s="67">
        <f>G15+H15</f>
        <v>5</v>
      </c>
      <c r="J15" s="53"/>
    </row>
    <row r="16" spans="1:10" ht="12.75">
      <c r="A16" s="165"/>
      <c r="B16" s="8" t="str">
        <f>B15</f>
        <v>Коваленко Денис</v>
      </c>
      <c r="C16" s="6"/>
      <c r="D16" s="6"/>
      <c r="E16" s="6"/>
      <c r="F16" s="178"/>
      <c r="G16" s="68" t="str">
        <f>IF(AND(ISNUMBER(#REF!),ISNUMBER(#REF!)),(#REF!-#REF!)*60^2+(#REF!-#REF!)*60+(#REF!-#REF!)+(#REF!)/100," ")</f>
        <v> </v>
      </c>
      <c r="H16" s="69"/>
      <c r="I16" s="64">
        <f>I15</f>
        <v>5</v>
      </c>
      <c r="J16" s="53"/>
    </row>
    <row r="17" spans="1:10" ht="12.75">
      <c r="A17" s="165">
        <v>3</v>
      </c>
      <c r="B17" s="171" t="s">
        <v>54</v>
      </c>
      <c r="C17" s="170">
        <v>1</v>
      </c>
      <c r="D17" s="170">
        <v>2004</v>
      </c>
      <c r="E17" s="170" t="s">
        <v>12</v>
      </c>
      <c r="F17" s="179" t="s">
        <v>68</v>
      </c>
      <c r="G17" s="65">
        <v>2</v>
      </c>
      <c r="H17" s="72">
        <v>4</v>
      </c>
      <c r="I17" s="67">
        <f>G17+H17</f>
        <v>6</v>
      </c>
      <c r="J17" s="53"/>
    </row>
    <row r="18" spans="1:10" ht="12.75">
      <c r="A18" s="165"/>
      <c r="B18" s="8" t="str">
        <f>B17</f>
        <v>Хотянович Владислав</v>
      </c>
      <c r="C18" s="6"/>
      <c r="D18" s="6"/>
      <c r="E18" s="6"/>
      <c r="F18" s="178"/>
      <c r="G18" s="68" t="str">
        <f>IF(AND(ISNUMBER(#REF!),ISNUMBER(#REF!)),(#REF!-#REF!)*60^2+(#REF!-#REF!)*60+(#REF!-#REF!)+(#REF!)/100," ")</f>
        <v> </v>
      </c>
      <c r="H18" s="72"/>
      <c r="I18" s="64">
        <f>I17</f>
        <v>6</v>
      </c>
      <c r="J18" s="53"/>
    </row>
    <row r="19" spans="1:10" ht="12.75">
      <c r="A19" s="165">
        <v>4</v>
      </c>
      <c r="B19" s="7" t="s">
        <v>40</v>
      </c>
      <c r="C19" s="5">
        <v>2</v>
      </c>
      <c r="D19" s="5">
        <v>2002</v>
      </c>
      <c r="E19" s="5" t="s">
        <v>12</v>
      </c>
      <c r="F19" s="177" t="s">
        <v>39</v>
      </c>
      <c r="G19" s="65">
        <v>4</v>
      </c>
      <c r="H19" s="66">
        <v>3</v>
      </c>
      <c r="I19" s="67">
        <f>G19+H19</f>
        <v>7</v>
      </c>
      <c r="J19" s="53"/>
    </row>
    <row r="20" spans="1:10" ht="12.75">
      <c r="A20" s="165"/>
      <c r="B20" s="8" t="str">
        <f>B19</f>
        <v>Якимович Егор</v>
      </c>
      <c r="C20" s="6"/>
      <c r="D20" s="6"/>
      <c r="E20" s="6"/>
      <c r="F20" s="178"/>
      <c r="G20" s="68" t="str">
        <f>IF(AND(ISNUMBER(#REF!),ISNUMBER(#REF!)),(#REF!-#REF!)*60^2+(#REF!-#REF!)*60+(#REF!-#REF!)+(#REF!)/100," ")</f>
        <v> </v>
      </c>
      <c r="H20" s="69"/>
      <c r="I20" s="64">
        <f>I19</f>
        <v>7</v>
      </c>
      <c r="J20" s="53"/>
    </row>
    <row r="21" spans="1:10" ht="12.75">
      <c r="A21" s="165">
        <v>5</v>
      </c>
      <c r="B21" s="7" t="s">
        <v>34</v>
      </c>
      <c r="C21" s="5" t="s">
        <v>17</v>
      </c>
      <c r="D21" s="5">
        <v>2001</v>
      </c>
      <c r="E21" s="5" t="s">
        <v>11</v>
      </c>
      <c r="F21" s="177" t="s">
        <v>38</v>
      </c>
      <c r="G21" s="65">
        <v>5</v>
      </c>
      <c r="H21" s="66">
        <v>6</v>
      </c>
      <c r="I21" s="67">
        <f>G21+H21</f>
        <v>11</v>
      </c>
      <c r="J21" s="53"/>
    </row>
    <row r="22" spans="1:10" ht="12.75">
      <c r="A22" s="165"/>
      <c r="B22" s="8" t="str">
        <f>B21</f>
        <v>Петриченко Евгений</v>
      </c>
      <c r="C22" s="6"/>
      <c r="D22" s="6"/>
      <c r="E22" s="6"/>
      <c r="F22" s="178"/>
      <c r="G22" s="68" t="str">
        <f>IF(AND(ISNUMBER(#REF!),ISNUMBER(#REF!)),(#REF!-#REF!)*60^2+(#REF!-#REF!)*60+(#REF!-#REF!)+(#REF!)/100," ")</f>
        <v> </v>
      </c>
      <c r="H22" s="69"/>
      <c r="I22" s="64">
        <f>I21</f>
        <v>11</v>
      </c>
      <c r="J22" s="53"/>
    </row>
    <row r="23" spans="1:10" ht="12.75">
      <c r="A23" s="165">
        <v>6</v>
      </c>
      <c r="B23" s="7" t="s">
        <v>53</v>
      </c>
      <c r="C23" s="5">
        <v>2</v>
      </c>
      <c r="D23" s="5">
        <v>2003</v>
      </c>
      <c r="E23" s="5" t="s">
        <v>12</v>
      </c>
      <c r="F23" s="177" t="s">
        <v>39</v>
      </c>
      <c r="G23" s="65">
        <v>7</v>
      </c>
      <c r="H23" s="66">
        <v>5</v>
      </c>
      <c r="I23" s="67">
        <f>G23+H23</f>
        <v>12</v>
      </c>
      <c r="J23" s="53"/>
    </row>
    <row r="24" spans="1:10" ht="12.75">
      <c r="A24" s="165"/>
      <c r="B24" s="8" t="str">
        <f>B23</f>
        <v>Медведев Глеб</v>
      </c>
      <c r="C24" s="6"/>
      <c r="D24" s="6"/>
      <c r="E24" s="6"/>
      <c r="F24" s="178"/>
      <c r="G24" s="68" t="str">
        <f>IF(AND(ISNUMBER(#REF!),ISNUMBER(#REF!)),(#REF!-#REF!)*60^2+(#REF!-#REF!)*60+(#REF!-#REF!)+(#REF!)/100," ")</f>
        <v> </v>
      </c>
      <c r="H24" s="69"/>
      <c r="I24" s="64">
        <f>I23</f>
        <v>12</v>
      </c>
      <c r="J24" s="53"/>
    </row>
    <row r="25" spans="1:10" ht="12.75">
      <c r="A25" s="165">
        <v>7</v>
      </c>
      <c r="B25" s="7" t="s">
        <v>57</v>
      </c>
      <c r="C25" s="5" t="s">
        <v>18</v>
      </c>
      <c r="D25" s="5">
        <v>2002</v>
      </c>
      <c r="E25" s="5" t="s">
        <v>12</v>
      </c>
      <c r="F25" s="177" t="s">
        <v>68</v>
      </c>
      <c r="G25" s="65">
        <v>6</v>
      </c>
      <c r="H25" s="66">
        <v>7</v>
      </c>
      <c r="I25" s="67">
        <f>G25+H25</f>
        <v>13</v>
      </c>
      <c r="J25" s="53"/>
    </row>
    <row r="26" spans="1:10" ht="12.75">
      <c r="A26" s="165"/>
      <c r="B26" s="8" t="str">
        <f>B25</f>
        <v>Расолько Матвей</v>
      </c>
      <c r="C26" s="6"/>
      <c r="D26" s="6"/>
      <c r="E26" s="6"/>
      <c r="F26" s="178"/>
      <c r="G26" s="68" t="str">
        <f>IF(AND(ISNUMBER(#REF!),ISNUMBER(#REF!)),(#REF!-#REF!)*60^2+(#REF!-#REF!)*60+(#REF!-#REF!)+(#REF!)/100," ")</f>
        <v> </v>
      </c>
      <c r="H26" s="69"/>
      <c r="I26" s="64">
        <f>I25</f>
        <v>13</v>
      </c>
      <c r="J26" s="53"/>
    </row>
    <row r="27" spans="1:10" ht="12.75">
      <c r="A27" s="165">
        <v>8</v>
      </c>
      <c r="B27" s="7" t="s">
        <v>56</v>
      </c>
      <c r="C27" s="5" t="s">
        <v>18</v>
      </c>
      <c r="D27" s="5">
        <v>2004</v>
      </c>
      <c r="E27" s="5" t="s">
        <v>12</v>
      </c>
      <c r="F27" s="177" t="s">
        <v>68</v>
      </c>
      <c r="G27" s="65">
        <v>9</v>
      </c>
      <c r="H27" s="66">
        <v>8</v>
      </c>
      <c r="I27" s="67">
        <f>G27+H27</f>
        <v>17</v>
      </c>
      <c r="J27" s="53"/>
    </row>
    <row r="28" spans="1:10" ht="12.75">
      <c r="A28" s="165"/>
      <c r="B28" s="8" t="str">
        <f>B27</f>
        <v>Гуревич Дмитрий</v>
      </c>
      <c r="C28" s="6"/>
      <c r="D28" s="6"/>
      <c r="E28" s="6"/>
      <c r="F28" s="178"/>
      <c r="G28" s="68" t="str">
        <f>IF(AND(ISNUMBER(#REF!),ISNUMBER(#REF!)),(#REF!-#REF!)*60^2+(#REF!-#REF!)*60+(#REF!-#REF!)+(#REF!)/100," ")</f>
        <v> </v>
      </c>
      <c r="H28" s="69"/>
      <c r="I28" s="64">
        <f>I27</f>
        <v>17</v>
      </c>
      <c r="J28" s="53"/>
    </row>
    <row r="29" spans="1:10" ht="12.75">
      <c r="A29" s="165">
        <v>9</v>
      </c>
      <c r="B29" s="7" t="s">
        <v>55</v>
      </c>
      <c r="C29" s="5" t="s">
        <v>18</v>
      </c>
      <c r="D29" s="5">
        <v>2003</v>
      </c>
      <c r="E29" s="5" t="s">
        <v>12</v>
      </c>
      <c r="F29" s="177" t="s">
        <v>68</v>
      </c>
      <c r="G29" s="65">
        <v>8</v>
      </c>
      <c r="H29" s="66">
        <v>10</v>
      </c>
      <c r="I29" s="67">
        <f>G29+H29</f>
        <v>18</v>
      </c>
      <c r="J29" s="53"/>
    </row>
    <row r="30" spans="1:10" ht="12.75">
      <c r="A30" s="165"/>
      <c r="B30" s="8" t="str">
        <f>B29</f>
        <v>Нагорный Александр</v>
      </c>
      <c r="C30" s="6"/>
      <c r="D30" s="6"/>
      <c r="E30" s="6"/>
      <c r="F30" s="178"/>
      <c r="G30" s="68" t="str">
        <f>IF(AND(ISNUMBER(#REF!),ISNUMBER(#REF!)),(#REF!-#REF!)*60^2+(#REF!-#REF!)*60+(#REF!-#REF!)+(#REF!)/100," ")</f>
        <v> </v>
      </c>
      <c r="H30" s="69"/>
      <c r="I30" s="64">
        <f>I29</f>
        <v>18</v>
      </c>
      <c r="J30" s="53"/>
    </row>
    <row r="31" spans="1:10" ht="12.75">
      <c r="A31" s="165">
        <v>10</v>
      </c>
      <c r="B31" s="7" t="s">
        <v>63</v>
      </c>
      <c r="C31" s="5" t="s">
        <v>18</v>
      </c>
      <c r="D31" s="5">
        <v>2005</v>
      </c>
      <c r="E31" s="5" t="s">
        <v>12</v>
      </c>
      <c r="F31" s="177" t="s">
        <v>64</v>
      </c>
      <c r="G31" s="65">
        <v>11</v>
      </c>
      <c r="H31" s="66">
        <v>9</v>
      </c>
      <c r="I31" s="67">
        <f>G31+H31</f>
        <v>20</v>
      </c>
      <c r="J31" s="53"/>
    </row>
    <row r="32" spans="1:10" ht="12.75">
      <c r="A32" s="165"/>
      <c r="B32" s="8" t="str">
        <f>B31</f>
        <v>Романовский Иван </v>
      </c>
      <c r="C32" s="6"/>
      <c r="D32" s="6"/>
      <c r="E32" s="6"/>
      <c r="F32" s="178"/>
      <c r="G32" s="68" t="str">
        <f>IF(AND(ISNUMBER(#REF!),ISNUMBER(#REF!)),(#REF!-#REF!)*60^2+(#REF!-#REF!)*60+(#REF!-#REF!)+(#REF!)/100," ")</f>
        <v> </v>
      </c>
      <c r="H32" s="69"/>
      <c r="I32" s="64">
        <f>I31</f>
        <v>20</v>
      </c>
      <c r="J32" s="53"/>
    </row>
    <row r="33" spans="1:10" ht="12.75">
      <c r="A33" s="165">
        <v>11</v>
      </c>
      <c r="B33" s="7" t="s">
        <v>72</v>
      </c>
      <c r="C33" s="5" t="s">
        <v>18</v>
      </c>
      <c r="D33" s="5">
        <v>2006</v>
      </c>
      <c r="E33" s="5" t="s">
        <v>12</v>
      </c>
      <c r="F33" s="177" t="s">
        <v>68</v>
      </c>
      <c r="G33" s="65">
        <v>10</v>
      </c>
      <c r="H33" s="66">
        <v>11</v>
      </c>
      <c r="I33" s="67">
        <f>G33+H33</f>
        <v>21</v>
      </c>
      <c r="J33" s="53"/>
    </row>
    <row r="34" spans="1:10" ht="12.75">
      <c r="A34" s="165"/>
      <c r="B34" s="8" t="str">
        <f>B33</f>
        <v>Факеев Вадим</v>
      </c>
      <c r="C34" s="6"/>
      <c r="D34" s="6"/>
      <c r="E34" s="6"/>
      <c r="F34" s="178"/>
      <c r="G34" s="68" t="str">
        <f>IF(AND(ISNUMBER(#REF!),ISNUMBER(#REF!)),(#REF!-#REF!)*60^2+(#REF!-#REF!)*60+(#REF!-#REF!)+(#REF!)/100," ")</f>
        <v> </v>
      </c>
      <c r="H34" s="69"/>
      <c r="I34" s="64">
        <f>I33</f>
        <v>21</v>
      </c>
      <c r="J34" s="53"/>
    </row>
    <row r="35" spans="1:10" ht="12.75">
      <c r="A35" s="165">
        <v>12</v>
      </c>
      <c r="B35" s="7" t="s">
        <v>58</v>
      </c>
      <c r="C35" s="5" t="s">
        <v>18</v>
      </c>
      <c r="D35" s="5">
        <v>2005</v>
      </c>
      <c r="E35" s="5" t="s">
        <v>12</v>
      </c>
      <c r="F35" s="177" t="s">
        <v>68</v>
      </c>
      <c r="G35" s="65">
        <v>12</v>
      </c>
      <c r="H35" s="66">
        <v>12</v>
      </c>
      <c r="I35" s="67">
        <f>G35+H35</f>
        <v>24</v>
      </c>
      <c r="J35" s="53"/>
    </row>
    <row r="36" spans="1:10" ht="12.75">
      <c r="A36" s="165"/>
      <c r="B36" s="8" t="str">
        <f>B35</f>
        <v>Курец Максим</v>
      </c>
      <c r="C36" s="6"/>
      <c r="D36" s="6"/>
      <c r="E36" s="6"/>
      <c r="F36" s="178"/>
      <c r="G36" s="68" t="str">
        <f>IF(AND(ISNUMBER(#REF!),ISNUMBER(#REF!)),(#REF!-#REF!)*60^2+(#REF!-#REF!)*60+(#REF!-#REF!)+(#REF!)/100," ")</f>
        <v> </v>
      </c>
      <c r="H36" s="69"/>
      <c r="I36" s="64">
        <f>I35</f>
        <v>24</v>
      </c>
      <c r="J36" s="53"/>
    </row>
    <row r="37" spans="1:10" ht="12.75">
      <c r="A37" s="165">
        <v>13</v>
      </c>
      <c r="B37" s="7" t="s">
        <v>41</v>
      </c>
      <c r="C37" s="5" t="s">
        <v>18</v>
      </c>
      <c r="D37" s="5">
        <v>2006</v>
      </c>
      <c r="E37" s="5" t="s">
        <v>11</v>
      </c>
      <c r="F37" s="177" t="s">
        <v>38</v>
      </c>
      <c r="G37" s="65">
        <v>13</v>
      </c>
      <c r="H37" s="66">
        <v>13</v>
      </c>
      <c r="I37" s="67">
        <f>G37+H37</f>
        <v>26</v>
      </c>
      <c r="J37" s="53"/>
    </row>
    <row r="38" spans="1:10" ht="12.75">
      <c r="A38" s="165"/>
      <c r="B38" s="8" t="str">
        <f>B37</f>
        <v>Хмель Иван</v>
      </c>
      <c r="C38" s="6"/>
      <c r="D38" s="6"/>
      <c r="E38" s="6"/>
      <c r="F38" s="178"/>
      <c r="G38" s="68" t="str">
        <f>IF(AND(ISNUMBER(#REF!),ISNUMBER(#REF!)),(#REF!-#REF!)*60^2+(#REF!-#REF!)*60+(#REF!-#REF!)+(#REF!)/100," ")</f>
        <v> </v>
      </c>
      <c r="H38" s="69"/>
      <c r="I38" s="64">
        <f>I37</f>
        <v>26</v>
      </c>
      <c r="J38" s="53"/>
    </row>
    <row r="39" spans="1:10" ht="12.75">
      <c r="A39" s="165">
        <v>14</v>
      </c>
      <c r="B39" s="7" t="s">
        <v>70</v>
      </c>
      <c r="C39" s="5" t="s">
        <v>18</v>
      </c>
      <c r="D39" s="5">
        <v>2001</v>
      </c>
      <c r="E39" s="5" t="s">
        <v>11</v>
      </c>
      <c r="F39" s="177" t="s">
        <v>38</v>
      </c>
      <c r="G39" s="65">
        <v>14</v>
      </c>
      <c r="H39" s="66">
        <v>14</v>
      </c>
      <c r="I39" s="67">
        <f>G39+H39</f>
        <v>28</v>
      </c>
      <c r="J39" s="52">
        <v>6</v>
      </c>
    </row>
    <row r="40" spans="1:10" ht="12.75">
      <c r="A40" s="165"/>
      <c r="B40" s="8" t="str">
        <f>B39</f>
        <v>Дакуто Владислав</v>
      </c>
      <c r="C40" s="6"/>
      <c r="D40" s="6"/>
      <c r="E40" s="6"/>
      <c r="F40" s="178"/>
      <c r="G40" s="68" t="str">
        <f>IF(AND(ISNUMBER(#REF!),ISNUMBER(#REF!)),(#REF!-#REF!)*60^2+(#REF!-#REF!)*60+(#REF!-#REF!)+(#REF!)/100," ")</f>
        <v> </v>
      </c>
      <c r="H40" s="69"/>
      <c r="I40" s="64">
        <f>I39</f>
        <v>28</v>
      </c>
      <c r="J40" s="53"/>
    </row>
    <row r="41" spans="1:10" ht="12.75">
      <c r="A41" s="165">
        <v>15</v>
      </c>
      <c r="B41" s="7" t="s">
        <v>61</v>
      </c>
      <c r="C41" s="5" t="s">
        <v>18</v>
      </c>
      <c r="D41" s="5">
        <v>2004</v>
      </c>
      <c r="E41" s="5" t="s">
        <v>11</v>
      </c>
      <c r="F41" s="177" t="s">
        <v>38</v>
      </c>
      <c r="G41" s="65">
        <v>15</v>
      </c>
      <c r="H41" s="66">
        <v>15</v>
      </c>
      <c r="I41" s="67">
        <f>G41+H41</f>
        <v>30</v>
      </c>
      <c r="J41" s="53"/>
    </row>
    <row r="42" spans="1:10" ht="12.75">
      <c r="A42" s="165"/>
      <c r="B42" s="8" t="str">
        <f>B41</f>
        <v>Соболь Егор</v>
      </c>
      <c r="C42" s="6"/>
      <c r="D42" s="6"/>
      <c r="E42" s="6"/>
      <c r="F42" s="178"/>
      <c r="G42" s="68" t="str">
        <f>IF(AND(ISNUMBER(#REF!),ISNUMBER(#REF!)),(#REF!-#REF!)*60^2+(#REF!-#REF!)*60+(#REF!-#REF!)+(#REF!)/100," ")</f>
        <v> </v>
      </c>
      <c r="H42" s="69"/>
      <c r="I42" s="64">
        <f>I41</f>
        <v>30</v>
      </c>
      <c r="J42" s="53"/>
    </row>
    <row r="43" spans="1:10" ht="12.75">
      <c r="A43" s="165">
        <v>16</v>
      </c>
      <c r="B43" s="7" t="s">
        <v>66</v>
      </c>
      <c r="C43" s="5" t="s">
        <v>18</v>
      </c>
      <c r="D43" s="5">
        <v>2000</v>
      </c>
      <c r="E43" s="5" t="s">
        <v>12</v>
      </c>
      <c r="F43" s="177" t="s">
        <v>64</v>
      </c>
      <c r="G43" s="65">
        <v>16</v>
      </c>
      <c r="H43" s="66">
        <v>16</v>
      </c>
      <c r="I43" s="67">
        <f>G43+H43</f>
        <v>32</v>
      </c>
      <c r="J43" s="53"/>
    </row>
    <row r="44" spans="1:10" ht="12.75">
      <c r="A44" s="165"/>
      <c r="B44" s="8" t="str">
        <f>B43</f>
        <v>Токан Евгений</v>
      </c>
      <c r="C44" s="6"/>
      <c r="D44" s="6"/>
      <c r="E44" s="6"/>
      <c r="F44" s="178"/>
      <c r="G44" s="68" t="str">
        <f>IF(AND(ISNUMBER(#REF!),ISNUMBER(#REF!)),(#REF!-#REF!)*60^2+(#REF!-#REF!)*60+(#REF!-#REF!)+(#REF!)/100," ")</f>
        <v> </v>
      </c>
      <c r="H44" s="69"/>
      <c r="I44" s="64">
        <f>I43</f>
        <v>32</v>
      </c>
      <c r="J44" s="53"/>
    </row>
    <row r="45" spans="1:10" ht="12.75">
      <c r="A45" s="165">
        <v>17</v>
      </c>
      <c r="B45" s="7" t="s">
        <v>62</v>
      </c>
      <c r="C45" s="5" t="s">
        <v>18</v>
      </c>
      <c r="D45" s="5">
        <v>2006</v>
      </c>
      <c r="E45" s="5" t="s">
        <v>11</v>
      </c>
      <c r="F45" s="177" t="s">
        <v>38</v>
      </c>
      <c r="G45" s="65">
        <v>17</v>
      </c>
      <c r="H45" s="66">
        <v>17</v>
      </c>
      <c r="I45" s="67">
        <f>G45+H45</f>
        <v>34</v>
      </c>
      <c r="J45" s="53"/>
    </row>
    <row r="46" spans="1:10" ht="12.75">
      <c r="A46" s="165"/>
      <c r="B46" s="8" t="str">
        <f>B45</f>
        <v>Рымкевич Сергей</v>
      </c>
      <c r="C46" s="6"/>
      <c r="D46" s="6"/>
      <c r="E46" s="6"/>
      <c r="F46" s="178"/>
      <c r="G46" s="68" t="str">
        <f>IF(AND(ISNUMBER(#REF!),ISNUMBER(#REF!)),(#REF!-#REF!)*60^2+(#REF!-#REF!)*60+(#REF!-#REF!)+(#REF!)/100," ")</f>
        <v> </v>
      </c>
      <c r="H46" s="69"/>
      <c r="I46" s="64">
        <f>I45</f>
        <v>34</v>
      </c>
      <c r="J46" s="53"/>
    </row>
    <row r="47" spans="1:10" ht="12.75">
      <c r="A47" s="165">
        <v>18</v>
      </c>
      <c r="B47" s="7" t="s">
        <v>79</v>
      </c>
      <c r="C47" s="5" t="s">
        <v>18</v>
      </c>
      <c r="D47" s="5">
        <v>2007</v>
      </c>
      <c r="E47" s="5" t="s">
        <v>12</v>
      </c>
      <c r="F47" s="177" t="s">
        <v>68</v>
      </c>
      <c r="G47" s="65">
        <v>18</v>
      </c>
      <c r="H47" s="66">
        <v>19</v>
      </c>
      <c r="I47" s="67">
        <f>G47+H47</f>
        <v>37</v>
      </c>
      <c r="J47" s="53"/>
    </row>
    <row r="48" spans="1:10" ht="12.75">
      <c r="A48" s="165"/>
      <c r="B48" s="8" t="str">
        <f>B47</f>
        <v>Курпяк Семен</v>
      </c>
      <c r="C48" s="6"/>
      <c r="D48" s="6"/>
      <c r="E48" s="6"/>
      <c r="F48" s="178"/>
      <c r="G48" s="68" t="str">
        <f>IF(AND(ISNUMBER(#REF!),ISNUMBER(#REF!)),(#REF!-#REF!)*60^2+(#REF!-#REF!)*60+(#REF!-#REF!)+(#REF!)/100," ")</f>
        <v> </v>
      </c>
      <c r="H48" s="69"/>
      <c r="I48" s="119">
        <f>I47</f>
        <v>37</v>
      </c>
      <c r="J48" s="53"/>
    </row>
    <row r="49" spans="1:10" ht="12.75">
      <c r="A49" s="165">
        <v>19</v>
      </c>
      <c r="B49" s="7" t="s">
        <v>65</v>
      </c>
      <c r="C49" s="5" t="s">
        <v>18</v>
      </c>
      <c r="D49" s="5">
        <v>2008</v>
      </c>
      <c r="E49" s="5" t="s">
        <v>12</v>
      </c>
      <c r="F49" s="177" t="s">
        <v>64</v>
      </c>
      <c r="G49" s="65">
        <v>19</v>
      </c>
      <c r="H49" s="66">
        <v>18</v>
      </c>
      <c r="I49" s="67">
        <f>G49+H49</f>
        <v>37</v>
      </c>
      <c r="J49" s="53"/>
    </row>
    <row r="50" spans="1:10" ht="12.75">
      <c r="A50" s="165"/>
      <c r="B50" s="8" t="str">
        <f>B49</f>
        <v>Романовский Евгений</v>
      </c>
      <c r="C50" s="6"/>
      <c r="D50" s="6"/>
      <c r="E50" s="6"/>
      <c r="F50" s="178"/>
      <c r="G50" s="68" t="str">
        <f>IF(AND(ISNUMBER(#REF!),ISNUMBER(#REF!)),(#REF!-#REF!)*60^2+(#REF!-#REF!)*60+(#REF!-#REF!)+(#REF!)/100," ")</f>
        <v> </v>
      </c>
      <c r="H50" s="69"/>
      <c r="I50" s="119">
        <f>I49</f>
        <v>37</v>
      </c>
      <c r="J50" s="53"/>
    </row>
    <row r="51" spans="1:10" ht="12.75">
      <c r="A51" s="165">
        <v>20</v>
      </c>
      <c r="B51" s="7" t="s">
        <v>71</v>
      </c>
      <c r="C51" s="5" t="s">
        <v>18</v>
      </c>
      <c r="D51" s="5">
        <v>2005</v>
      </c>
      <c r="E51" s="5" t="s">
        <v>12</v>
      </c>
      <c r="F51" s="177" t="s">
        <v>68</v>
      </c>
      <c r="G51" s="65">
        <v>20</v>
      </c>
      <c r="H51" s="66">
        <v>21</v>
      </c>
      <c r="I51" s="67">
        <f>G51+H51</f>
        <v>41</v>
      </c>
      <c r="J51" s="73"/>
    </row>
    <row r="52" spans="1:10" ht="12.75">
      <c r="A52" s="165"/>
      <c r="B52" s="8" t="str">
        <f>B51</f>
        <v>Снигирь Дмитрий</v>
      </c>
      <c r="C52" s="6"/>
      <c r="D52" s="6"/>
      <c r="E52" s="6"/>
      <c r="F52" s="178"/>
      <c r="G52" s="68" t="str">
        <f>IF(AND(ISNUMBER(#REF!),ISNUMBER(#REF!)),(#REF!-#REF!)*60^2+(#REF!-#REF!)*60+(#REF!-#REF!)+(#REF!)/100," ")</f>
        <v> </v>
      </c>
      <c r="H52" s="69"/>
      <c r="I52" s="119">
        <f>I51</f>
        <v>41</v>
      </c>
      <c r="J52" s="73"/>
    </row>
    <row r="53" spans="1:10" ht="12.75">
      <c r="A53" s="165">
        <v>21</v>
      </c>
      <c r="B53" s="7" t="s">
        <v>59</v>
      </c>
      <c r="C53" s="5" t="s">
        <v>18</v>
      </c>
      <c r="D53" s="5">
        <v>2006</v>
      </c>
      <c r="E53" s="5" t="s">
        <v>12</v>
      </c>
      <c r="F53" s="177" t="s">
        <v>68</v>
      </c>
      <c r="G53" s="65">
        <v>22</v>
      </c>
      <c r="H53" s="66">
        <v>20</v>
      </c>
      <c r="I53" s="67">
        <f>G53+H53</f>
        <v>42</v>
      </c>
      <c r="J53" s="52">
        <v>5</v>
      </c>
    </row>
    <row r="54" spans="1:10" ht="12.75">
      <c r="A54" s="165"/>
      <c r="B54" s="8" t="str">
        <f>B53</f>
        <v>Секацкий Константин</v>
      </c>
      <c r="C54" s="6"/>
      <c r="D54" s="6"/>
      <c r="E54" s="6"/>
      <c r="F54" s="178"/>
      <c r="G54" s="68" t="str">
        <f>IF(AND(ISNUMBER(#REF!),ISNUMBER(#REF!)),(#REF!-#REF!)*60^2+(#REF!-#REF!)*60+(#REF!-#REF!)+(#REF!)/100," ")</f>
        <v> </v>
      </c>
      <c r="H54" s="69"/>
      <c r="I54" s="119">
        <f>I53</f>
        <v>42</v>
      </c>
      <c r="J54" s="53"/>
    </row>
    <row r="55" spans="1:10" ht="12.75">
      <c r="A55" s="165">
        <v>22</v>
      </c>
      <c r="B55" s="7" t="s">
        <v>74</v>
      </c>
      <c r="C55" s="5" t="s">
        <v>18</v>
      </c>
      <c r="D55" s="5">
        <v>2006</v>
      </c>
      <c r="E55" s="5" t="s">
        <v>12</v>
      </c>
      <c r="F55" s="177" t="s">
        <v>39</v>
      </c>
      <c r="G55" s="65">
        <v>21</v>
      </c>
      <c r="H55" s="66">
        <v>26</v>
      </c>
      <c r="I55" s="67">
        <f>G55+H55</f>
        <v>47</v>
      </c>
      <c r="J55" s="53"/>
    </row>
    <row r="56" spans="1:10" ht="12.75">
      <c r="A56" s="165"/>
      <c r="B56" s="8" t="str">
        <f>B55</f>
        <v>Филипчук Максим</v>
      </c>
      <c r="C56" s="6"/>
      <c r="D56" s="6"/>
      <c r="E56" s="6"/>
      <c r="F56" s="178"/>
      <c r="G56" s="68" t="str">
        <f>IF(AND(ISNUMBER(#REF!),ISNUMBER(#REF!)),(#REF!-#REF!)*60^2+(#REF!-#REF!)*60+(#REF!-#REF!)+(#REF!)/100," ")</f>
        <v> </v>
      </c>
      <c r="H56" s="69"/>
      <c r="I56" s="119">
        <f>I55</f>
        <v>47</v>
      </c>
      <c r="J56" s="53"/>
    </row>
    <row r="57" spans="1:10" ht="12.75">
      <c r="A57" s="165">
        <v>23</v>
      </c>
      <c r="B57" s="7" t="s">
        <v>77</v>
      </c>
      <c r="C57" s="5" t="s">
        <v>18</v>
      </c>
      <c r="D57" s="5">
        <v>2007</v>
      </c>
      <c r="E57" s="5" t="s">
        <v>12</v>
      </c>
      <c r="F57" s="177" t="s">
        <v>39</v>
      </c>
      <c r="G57" s="65">
        <v>25</v>
      </c>
      <c r="H57" s="72">
        <v>22</v>
      </c>
      <c r="I57" s="67">
        <f>G57+H57</f>
        <v>47</v>
      </c>
      <c r="J57" s="53"/>
    </row>
    <row r="58" spans="1:10" ht="12.75">
      <c r="A58" s="165"/>
      <c r="B58" s="8" t="str">
        <f>B57</f>
        <v>Дубовик Михаил</v>
      </c>
      <c r="C58" s="6"/>
      <c r="D58" s="6"/>
      <c r="E58" s="6"/>
      <c r="F58" s="178"/>
      <c r="G58" s="68" t="str">
        <f>IF(AND(ISNUMBER(#REF!),ISNUMBER(#REF!)),(#REF!-#REF!)*60^2+(#REF!-#REF!)*60+(#REF!-#REF!)+(#REF!)/100," ")</f>
        <v> </v>
      </c>
      <c r="H58" s="72"/>
      <c r="I58" s="64">
        <f>I57</f>
        <v>47</v>
      </c>
      <c r="J58" s="53"/>
    </row>
    <row r="59" spans="1:10" ht="12.75">
      <c r="A59" s="165">
        <v>24</v>
      </c>
      <c r="B59" s="7" t="s">
        <v>76</v>
      </c>
      <c r="C59" s="5" t="s">
        <v>18</v>
      </c>
      <c r="D59" s="5">
        <v>2007</v>
      </c>
      <c r="E59" s="5" t="s">
        <v>11</v>
      </c>
      <c r="F59" s="177" t="s">
        <v>38</v>
      </c>
      <c r="G59" s="65">
        <v>23</v>
      </c>
      <c r="H59" s="66">
        <v>25</v>
      </c>
      <c r="I59" s="67">
        <f>G59+H59</f>
        <v>48</v>
      </c>
      <c r="J59" s="53"/>
    </row>
    <row r="60" spans="1:10" ht="12.75">
      <c r="A60" s="165"/>
      <c r="B60" s="8" t="str">
        <f>B59</f>
        <v>Соболь Захар</v>
      </c>
      <c r="C60" s="6"/>
      <c r="D60" s="6"/>
      <c r="E60" s="6"/>
      <c r="F60" s="178"/>
      <c r="G60" s="68" t="str">
        <f>IF(AND(ISNUMBER(#REF!),ISNUMBER(#REF!)),(#REF!-#REF!)*60^2+(#REF!-#REF!)*60+(#REF!-#REF!)+(#REF!)/100," ")</f>
        <v> </v>
      </c>
      <c r="H60" s="69"/>
      <c r="I60" s="64">
        <f>I59</f>
        <v>48</v>
      </c>
      <c r="J60" s="53"/>
    </row>
    <row r="61" spans="1:10" ht="12.75">
      <c r="A61" s="165">
        <v>25</v>
      </c>
      <c r="B61" s="7" t="s">
        <v>89</v>
      </c>
      <c r="C61" s="5">
        <v>1</v>
      </c>
      <c r="D61" s="5">
        <v>2001</v>
      </c>
      <c r="E61" s="5" t="s">
        <v>11</v>
      </c>
      <c r="F61" s="177" t="s">
        <v>38</v>
      </c>
      <c r="G61" s="65">
        <v>26</v>
      </c>
      <c r="H61" s="65">
        <v>27</v>
      </c>
      <c r="I61" s="67">
        <f>G61+H61</f>
        <v>53</v>
      </c>
      <c r="J61" s="52">
        <v>3</v>
      </c>
    </row>
    <row r="62" spans="1:10" ht="12.75">
      <c r="A62" s="165"/>
      <c r="B62" s="8" t="str">
        <f>B61</f>
        <v>Вашкевич Алексей</v>
      </c>
      <c r="C62" s="6"/>
      <c r="D62" s="6"/>
      <c r="E62" s="6"/>
      <c r="F62" s="178"/>
      <c r="G62" s="68" t="str">
        <f>IF(AND(ISNUMBER(#REF!),ISNUMBER(#REF!)),(#REF!-#REF!)*60^2+(#REF!-#REF!)*60+(#REF!-#REF!)+(#REF!)/100," ")</f>
        <v> </v>
      </c>
      <c r="H62" s="68"/>
      <c r="I62" s="64">
        <f>I61</f>
        <v>53</v>
      </c>
      <c r="J62" s="53"/>
    </row>
    <row r="63" spans="1:10" ht="12.75">
      <c r="A63" s="165">
        <v>26</v>
      </c>
      <c r="B63" s="7" t="s">
        <v>69</v>
      </c>
      <c r="C63" s="5" t="s">
        <v>18</v>
      </c>
      <c r="D63" s="5">
        <v>2005</v>
      </c>
      <c r="E63" s="5" t="s">
        <v>12</v>
      </c>
      <c r="F63" s="177" t="s">
        <v>68</v>
      </c>
      <c r="G63" s="65">
        <v>30</v>
      </c>
      <c r="H63" s="65">
        <v>23</v>
      </c>
      <c r="I63" s="67">
        <f>G63+H63</f>
        <v>53</v>
      </c>
      <c r="J63" s="73"/>
    </row>
    <row r="64" spans="1:10" ht="12.75">
      <c r="A64" s="165"/>
      <c r="B64" s="8" t="str">
        <f>B63</f>
        <v>Виринский Никита</v>
      </c>
      <c r="C64" s="6"/>
      <c r="D64" s="6"/>
      <c r="E64" s="6"/>
      <c r="F64" s="178"/>
      <c r="G64" s="68" t="str">
        <f>IF(AND(ISNUMBER(#REF!),ISNUMBER(#REF!)),(#REF!-#REF!)*60^2+(#REF!-#REF!)*60+(#REF!-#REF!)+(#REF!)/100," ")</f>
        <v> </v>
      </c>
      <c r="H64" s="68"/>
      <c r="I64" s="64">
        <f>I63</f>
        <v>53</v>
      </c>
      <c r="J64" s="73"/>
    </row>
    <row r="65" spans="1:10" ht="12.75">
      <c r="A65" s="165">
        <v>27</v>
      </c>
      <c r="B65" s="7" t="s">
        <v>81</v>
      </c>
      <c r="C65" s="5" t="s">
        <v>18</v>
      </c>
      <c r="D65" s="5">
        <v>2008</v>
      </c>
      <c r="E65" s="5" t="s">
        <v>11</v>
      </c>
      <c r="F65" s="177" t="s">
        <v>38</v>
      </c>
      <c r="G65" s="65">
        <v>24</v>
      </c>
      <c r="H65" s="65">
        <v>30</v>
      </c>
      <c r="I65" s="67">
        <f>G65+H65</f>
        <v>54</v>
      </c>
      <c r="J65" s="255">
        <v>2</v>
      </c>
    </row>
    <row r="66" spans="1:10" ht="12.75">
      <c r="A66" s="165"/>
      <c r="B66" s="8" t="str">
        <f>B65</f>
        <v>Вашкевич Михаил</v>
      </c>
      <c r="C66" s="6"/>
      <c r="D66" s="6"/>
      <c r="E66" s="6"/>
      <c r="F66" s="178"/>
      <c r="G66" s="68" t="str">
        <f>IF(AND(ISNUMBER(#REF!),ISNUMBER(#REF!)),(#REF!-#REF!)*60^2+(#REF!-#REF!)*60+(#REF!-#REF!)+(#REF!)/100," ")</f>
        <v> </v>
      </c>
      <c r="H66" s="68"/>
      <c r="I66" s="64">
        <f>I65</f>
        <v>54</v>
      </c>
      <c r="J66" s="256"/>
    </row>
    <row r="67" spans="1:9" ht="12.75">
      <c r="A67" s="165">
        <v>28</v>
      </c>
      <c r="B67" s="106" t="s">
        <v>73</v>
      </c>
      <c r="C67" s="107" t="s">
        <v>18</v>
      </c>
      <c r="D67" s="107">
        <v>2004</v>
      </c>
      <c r="E67" s="107" t="s">
        <v>12</v>
      </c>
      <c r="F67" s="180" t="s">
        <v>64</v>
      </c>
      <c r="G67" s="65">
        <v>30</v>
      </c>
      <c r="H67" s="65">
        <v>24</v>
      </c>
      <c r="I67" s="67">
        <f>G67+H67</f>
        <v>54</v>
      </c>
    </row>
    <row r="68" spans="1:9" ht="12.75">
      <c r="A68" s="165"/>
      <c r="B68" s="21" t="str">
        <f>B67</f>
        <v>Абакунчик Никита</v>
      </c>
      <c r="C68" s="22"/>
      <c r="D68" s="22"/>
      <c r="E68" s="22"/>
      <c r="F68" s="181"/>
      <c r="G68" s="68" t="str">
        <f>IF(AND(ISNUMBER(#REF!),ISNUMBER(#REF!)),(#REF!-#REF!)*60^2+(#REF!-#REF!)*60+(#REF!-#REF!)+(#REF!)/100," ")</f>
        <v> </v>
      </c>
      <c r="H68" s="163"/>
      <c r="I68" s="119">
        <f>I67</f>
        <v>54</v>
      </c>
    </row>
    <row r="69" spans="1:9" ht="12.75">
      <c r="A69" s="165">
        <v>29</v>
      </c>
      <c r="B69" s="7" t="s">
        <v>82</v>
      </c>
      <c r="C69" s="5" t="s">
        <v>18</v>
      </c>
      <c r="D69" s="5">
        <v>2009</v>
      </c>
      <c r="E69" s="5" t="s">
        <v>12</v>
      </c>
      <c r="F69" s="177" t="s">
        <v>64</v>
      </c>
      <c r="G69" s="65">
        <v>27</v>
      </c>
      <c r="H69" s="65">
        <v>28</v>
      </c>
      <c r="I69" s="67">
        <f>G69+H69</f>
        <v>55</v>
      </c>
    </row>
    <row r="70" spans="1:9" ht="12.75">
      <c r="A70" s="165"/>
      <c r="B70" s="8" t="str">
        <f>B69</f>
        <v>Толстых Михаил</v>
      </c>
      <c r="C70" s="6"/>
      <c r="D70" s="6"/>
      <c r="E70" s="6"/>
      <c r="F70" s="178"/>
      <c r="G70" s="68"/>
      <c r="H70" s="163"/>
      <c r="I70" s="119">
        <f>I69</f>
        <v>55</v>
      </c>
    </row>
    <row r="71" spans="1:9" ht="12.75">
      <c r="A71" s="165">
        <v>30</v>
      </c>
      <c r="B71" s="7" t="s">
        <v>80</v>
      </c>
      <c r="C71" s="5" t="s">
        <v>18</v>
      </c>
      <c r="D71" s="5">
        <v>2008</v>
      </c>
      <c r="E71" s="5" t="s">
        <v>12</v>
      </c>
      <c r="F71" s="177" t="s">
        <v>68</v>
      </c>
      <c r="G71" s="65">
        <v>28</v>
      </c>
      <c r="H71" s="65">
        <v>29</v>
      </c>
      <c r="I71" s="67">
        <f>G71+H71</f>
        <v>57</v>
      </c>
    </row>
    <row r="72" spans="1:9" ht="12.75">
      <c r="A72" s="165"/>
      <c r="B72" s="8" t="str">
        <f>B71</f>
        <v>Драница Роман</v>
      </c>
      <c r="C72" s="6"/>
      <c r="D72" s="6"/>
      <c r="E72" s="6"/>
      <c r="F72" s="178"/>
      <c r="G72" s="68"/>
      <c r="H72" s="163"/>
      <c r="I72" s="119">
        <f>I71</f>
        <v>57</v>
      </c>
    </row>
    <row r="73" spans="1:9" ht="12.75">
      <c r="A73" s="165">
        <v>31</v>
      </c>
      <c r="B73" s="7" t="s">
        <v>75</v>
      </c>
      <c r="C73" s="5" t="s">
        <v>18</v>
      </c>
      <c r="D73" s="5">
        <v>2006</v>
      </c>
      <c r="E73" s="5" t="s">
        <v>12</v>
      </c>
      <c r="F73" s="177" t="s">
        <v>39</v>
      </c>
      <c r="G73" s="63">
        <v>29</v>
      </c>
      <c r="H73" s="72">
        <v>32</v>
      </c>
      <c r="I73" s="120">
        <f>G73+H73</f>
        <v>61</v>
      </c>
    </row>
    <row r="74" spans="1:9" ht="12.75">
      <c r="A74" s="165"/>
      <c r="B74" s="8" t="str">
        <f>B73</f>
        <v>Лихачев Антон</v>
      </c>
      <c r="C74" s="6"/>
      <c r="D74" s="6"/>
      <c r="E74" s="6"/>
      <c r="F74" s="178"/>
      <c r="G74" s="68"/>
      <c r="H74" s="69"/>
      <c r="I74" s="64">
        <f>I73</f>
        <v>61</v>
      </c>
    </row>
    <row r="75" spans="1:9" ht="12.75">
      <c r="A75" s="165">
        <v>32</v>
      </c>
      <c r="B75" s="143" t="s">
        <v>78</v>
      </c>
      <c r="C75" s="144" t="s">
        <v>18</v>
      </c>
      <c r="D75" s="144">
        <v>2007</v>
      </c>
      <c r="E75" s="144" t="s">
        <v>12</v>
      </c>
      <c r="F75" s="182" t="s">
        <v>39</v>
      </c>
      <c r="G75" s="65">
        <v>30</v>
      </c>
      <c r="H75" s="66">
        <v>31</v>
      </c>
      <c r="I75" s="67">
        <f>G75+H75</f>
        <v>61</v>
      </c>
    </row>
    <row r="76" spans="1:9" ht="13.5" thickBot="1">
      <c r="A76" s="166"/>
      <c r="B76" s="42" t="str">
        <f>B75</f>
        <v>Винников Михаил</v>
      </c>
      <c r="C76" s="41"/>
      <c r="D76" s="41"/>
      <c r="E76" s="41"/>
      <c r="F76" s="183"/>
      <c r="G76" s="70"/>
      <c r="H76" s="257"/>
      <c r="I76" s="71">
        <f>I75</f>
        <v>61</v>
      </c>
    </row>
    <row r="77" spans="1:9" ht="12.75">
      <c r="A77" s="24"/>
      <c r="B77" s="12"/>
      <c r="C77" s="13"/>
      <c r="D77" s="13"/>
      <c r="E77" s="13"/>
      <c r="F77" s="13"/>
      <c r="G77" s="16"/>
      <c r="H77" s="16"/>
      <c r="I77" s="17"/>
    </row>
    <row r="78" spans="2:6" ht="13.5" thickBot="1">
      <c r="B78" s="47" t="s">
        <v>28</v>
      </c>
      <c r="C78" s="48"/>
      <c r="D78" s="48"/>
      <c r="E78" s="48"/>
      <c r="F78" s="10"/>
    </row>
    <row r="79" spans="1:9" ht="12.75" customHeight="1">
      <c r="A79" s="49"/>
      <c r="B79" s="202" t="s">
        <v>22</v>
      </c>
      <c r="C79" s="190" t="s">
        <v>13</v>
      </c>
      <c r="D79" s="50"/>
      <c r="E79" s="28"/>
      <c r="F79" s="28"/>
      <c r="G79" s="227">
        <v>43261</v>
      </c>
      <c r="H79" s="230">
        <v>43262</v>
      </c>
      <c r="I79" s="188" t="s">
        <v>27</v>
      </c>
    </row>
    <row r="80" spans="1:9" ht="47.25" customHeight="1" thickBot="1">
      <c r="A80" s="51" t="s">
        <v>6</v>
      </c>
      <c r="B80" s="203"/>
      <c r="C80" s="191"/>
      <c r="D80" s="29" t="s">
        <v>14</v>
      </c>
      <c r="E80" s="30" t="s">
        <v>15</v>
      </c>
      <c r="F80" s="31" t="s">
        <v>16</v>
      </c>
      <c r="G80" s="228"/>
      <c r="H80" s="210"/>
      <c r="I80" s="189"/>
    </row>
    <row r="81" spans="1:9" ht="12.75">
      <c r="A81" s="164">
        <v>1</v>
      </c>
      <c r="B81" s="154" t="s">
        <v>34</v>
      </c>
      <c r="C81" s="155" t="s">
        <v>17</v>
      </c>
      <c r="D81" s="155">
        <v>2001</v>
      </c>
      <c r="E81" s="155" t="s">
        <v>11</v>
      </c>
      <c r="F81" s="185" t="s">
        <v>38</v>
      </c>
      <c r="G81" s="253">
        <v>1</v>
      </c>
      <c r="H81" s="253">
        <v>1</v>
      </c>
      <c r="I81" s="254">
        <f>G81+H81</f>
        <v>2</v>
      </c>
    </row>
    <row r="82" spans="1:9" ht="12.75">
      <c r="A82" s="165"/>
      <c r="B82" s="8" t="str">
        <f>B81</f>
        <v>Петриченко Евгений</v>
      </c>
      <c r="C82" s="6"/>
      <c r="D82" s="6"/>
      <c r="E82" s="6"/>
      <c r="F82" s="178"/>
      <c r="G82" s="74"/>
      <c r="H82" s="74"/>
      <c r="I82" s="119">
        <f>I81</f>
        <v>2</v>
      </c>
    </row>
    <row r="83" spans="1:9" ht="12.75">
      <c r="A83" s="165">
        <v>2</v>
      </c>
      <c r="B83" s="7" t="s">
        <v>53</v>
      </c>
      <c r="C83" s="5">
        <v>2</v>
      </c>
      <c r="D83" s="5">
        <v>2003</v>
      </c>
      <c r="E83" s="5" t="s">
        <v>12</v>
      </c>
      <c r="F83" s="177" t="s">
        <v>39</v>
      </c>
      <c r="G83" s="77">
        <v>2</v>
      </c>
      <c r="H83" s="77">
        <v>2</v>
      </c>
      <c r="I83" s="67">
        <f>G83+H83</f>
        <v>4</v>
      </c>
    </row>
    <row r="84" spans="1:9" ht="12.75">
      <c r="A84" s="165"/>
      <c r="B84" s="8" t="str">
        <f>B83</f>
        <v>Медведев Глеб</v>
      </c>
      <c r="C84" s="6"/>
      <c r="D84" s="6"/>
      <c r="E84" s="6"/>
      <c r="F84" s="178"/>
      <c r="G84" s="74"/>
      <c r="H84" s="74"/>
      <c r="I84" s="119">
        <f>I83</f>
        <v>4</v>
      </c>
    </row>
    <row r="85" spans="1:9" ht="12.75">
      <c r="A85" s="165">
        <v>3</v>
      </c>
      <c r="B85" s="7" t="s">
        <v>54</v>
      </c>
      <c r="C85" s="5" t="s">
        <v>18</v>
      </c>
      <c r="D85" s="5">
        <v>2004</v>
      </c>
      <c r="E85" s="5" t="s">
        <v>12</v>
      </c>
      <c r="F85" s="177" t="s">
        <v>68</v>
      </c>
      <c r="G85" s="77">
        <v>3</v>
      </c>
      <c r="H85" s="77">
        <v>3</v>
      </c>
      <c r="I85" s="67">
        <f>G85+H85</f>
        <v>6</v>
      </c>
    </row>
    <row r="86" spans="1:9" ht="12.75">
      <c r="A86" s="165"/>
      <c r="B86" s="8" t="str">
        <f>B85</f>
        <v>Хотянович Владислав</v>
      </c>
      <c r="C86" s="6"/>
      <c r="D86" s="6"/>
      <c r="E86" s="6"/>
      <c r="F86" s="178"/>
      <c r="G86" s="74"/>
      <c r="H86" s="74"/>
      <c r="I86" s="119">
        <f>I85</f>
        <v>6</v>
      </c>
    </row>
    <row r="87" spans="1:9" ht="12.75">
      <c r="A87" s="165">
        <v>4</v>
      </c>
      <c r="B87" s="7" t="s">
        <v>40</v>
      </c>
      <c r="C87" s="5">
        <v>2</v>
      </c>
      <c r="D87" s="5">
        <v>2002</v>
      </c>
      <c r="E87" s="5" t="s">
        <v>12</v>
      </c>
      <c r="F87" s="177" t="s">
        <v>39</v>
      </c>
      <c r="G87" s="77">
        <v>4</v>
      </c>
      <c r="H87" s="77">
        <v>4</v>
      </c>
      <c r="I87" s="67">
        <f>G87+H87</f>
        <v>8</v>
      </c>
    </row>
    <row r="88" spans="1:9" ht="13.5" thickBot="1">
      <c r="A88" s="166"/>
      <c r="B88" s="42" t="str">
        <f>B87</f>
        <v>Якимович Егор</v>
      </c>
      <c r="C88" s="41"/>
      <c r="D88" s="41"/>
      <c r="E88" s="41"/>
      <c r="F88" s="183"/>
      <c r="G88" s="75"/>
      <c r="H88" s="75"/>
      <c r="I88" s="71">
        <f>I87</f>
        <v>8</v>
      </c>
    </row>
    <row r="89" spans="3:6" ht="12.75">
      <c r="C89" s="10"/>
      <c r="D89" s="10"/>
      <c r="E89" s="10"/>
      <c r="F89" s="10"/>
    </row>
    <row r="90" spans="2:6" ht="13.5" thickBot="1">
      <c r="B90" s="47" t="s">
        <v>29</v>
      </c>
      <c r="C90" s="48"/>
      <c r="D90" s="48"/>
      <c r="E90" s="48"/>
      <c r="F90" s="10"/>
    </row>
    <row r="91" spans="1:9" ht="12.75" customHeight="1">
      <c r="A91" s="49"/>
      <c r="B91" s="192" t="s">
        <v>22</v>
      </c>
      <c r="C91" s="190" t="s">
        <v>13</v>
      </c>
      <c r="D91" s="50"/>
      <c r="E91" s="28"/>
      <c r="F91" s="28"/>
      <c r="G91" s="227">
        <v>43261</v>
      </c>
      <c r="H91" s="230">
        <v>43262</v>
      </c>
      <c r="I91" s="188" t="s">
        <v>27</v>
      </c>
    </row>
    <row r="92" spans="1:9" ht="46.5" customHeight="1" thickBot="1">
      <c r="A92" s="51" t="s">
        <v>6</v>
      </c>
      <c r="B92" s="193"/>
      <c r="C92" s="191"/>
      <c r="D92" s="29" t="s">
        <v>14</v>
      </c>
      <c r="E92" s="30" t="s">
        <v>15</v>
      </c>
      <c r="F92" s="31" t="s">
        <v>16</v>
      </c>
      <c r="G92" s="228"/>
      <c r="H92" s="210"/>
      <c r="I92" s="189"/>
    </row>
    <row r="93" spans="1:9" ht="12.75">
      <c r="A93" s="164">
        <v>1</v>
      </c>
      <c r="B93" s="154" t="s">
        <v>83</v>
      </c>
      <c r="C93" s="155" t="s">
        <v>18</v>
      </c>
      <c r="D93" s="155">
        <v>2002</v>
      </c>
      <c r="E93" s="155" t="s">
        <v>11</v>
      </c>
      <c r="F93" s="185" t="s">
        <v>38</v>
      </c>
      <c r="G93" s="113">
        <v>1</v>
      </c>
      <c r="H93" s="113">
        <v>1</v>
      </c>
      <c r="I93" s="254">
        <f>G93+H93</f>
        <v>2</v>
      </c>
    </row>
    <row r="94" spans="1:9" ht="12.75">
      <c r="A94" s="165"/>
      <c r="B94" s="8" t="str">
        <f>B93</f>
        <v>Авдеева Яна</v>
      </c>
      <c r="C94" s="6"/>
      <c r="D94" s="6"/>
      <c r="E94" s="6"/>
      <c r="F94" s="178"/>
      <c r="G94" s="69" t="str">
        <f>IF(AND(ISNUMBER(#REF!),ISNUMBER(#REF!)),(#REF!-#REF!)*60^2+(#REF!-#REF!)*60+(#REF!-#REF!)+(#REF!)/100," ")</f>
        <v> </v>
      </c>
      <c r="H94" s="69"/>
      <c r="I94" s="64">
        <f>I93</f>
        <v>2</v>
      </c>
    </row>
    <row r="95" spans="1:9" ht="12.75">
      <c r="A95" s="165">
        <v>2</v>
      </c>
      <c r="B95" s="7" t="s">
        <v>84</v>
      </c>
      <c r="C95" s="5" t="s">
        <v>18</v>
      </c>
      <c r="D95" s="5">
        <v>2001</v>
      </c>
      <c r="E95" s="5" t="s">
        <v>11</v>
      </c>
      <c r="F95" s="177" t="s">
        <v>38</v>
      </c>
      <c r="G95" s="65">
        <v>2</v>
      </c>
      <c r="H95" s="65">
        <v>2</v>
      </c>
      <c r="I95" s="67">
        <f>G95+H95</f>
        <v>4</v>
      </c>
    </row>
    <row r="96" spans="1:9" ht="12.75">
      <c r="A96" s="165"/>
      <c r="B96" s="8" t="str">
        <f>B95</f>
        <v>Дроздова Валерия</v>
      </c>
      <c r="C96" s="6"/>
      <c r="D96" s="6"/>
      <c r="E96" s="6"/>
      <c r="F96" s="178"/>
      <c r="G96" s="68" t="str">
        <f>IF(AND(ISNUMBER(#REF!),ISNUMBER(#REF!)),(#REF!-#REF!)*60^2+(#REF!-#REF!)*60+(#REF!-#REF!)+(#REF!)/100," ")</f>
        <v> </v>
      </c>
      <c r="H96" s="68"/>
      <c r="I96" s="64">
        <f>I95</f>
        <v>4</v>
      </c>
    </row>
    <row r="97" spans="1:9" ht="12.75">
      <c r="A97" s="165">
        <v>3</v>
      </c>
      <c r="B97" s="7" t="s">
        <v>86</v>
      </c>
      <c r="C97" s="5" t="s">
        <v>18</v>
      </c>
      <c r="D97" s="5">
        <v>2005</v>
      </c>
      <c r="E97" s="5" t="s">
        <v>12</v>
      </c>
      <c r="F97" s="177" t="s">
        <v>25</v>
      </c>
      <c r="G97" s="63">
        <v>3</v>
      </c>
      <c r="H97" s="63">
        <v>4</v>
      </c>
      <c r="I97" s="67">
        <f>G97+H97</f>
        <v>7</v>
      </c>
    </row>
    <row r="98" spans="1:9" ht="12.75">
      <c r="A98" s="165"/>
      <c r="B98" s="8" t="str">
        <f>B97</f>
        <v>Куимова Юлия</v>
      </c>
      <c r="C98" s="6"/>
      <c r="D98" s="6"/>
      <c r="E98" s="6"/>
      <c r="F98" s="178"/>
      <c r="G98" s="63" t="str">
        <f>IF(AND(ISNUMBER(#REF!),ISNUMBER(#REF!)),(#REF!-#REF!)*60^2+(#REF!-#REF!)*60+(#REF!-#REF!)+(#REF!)/100," ")</f>
        <v> </v>
      </c>
      <c r="H98" s="63"/>
      <c r="I98" s="64">
        <f>I97</f>
        <v>7</v>
      </c>
    </row>
    <row r="99" spans="1:9" ht="12.75">
      <c r="A99" s="165">
        <v>4</v>
      </c>
      <c r="B99" s="7" t="s">
        <v>67</v>
      </c>
      <c r="C99" s="5" t="s">
        <v>18</v>
      </c>
      <c r="D99" s="5">
        <v>2008</v>
      </c>
      <c r="E99" s="5" t="s">
        <v>12</v>
      </c>
      <c r="F99" s="177" t="s">
        <v>68</v>
      </c>
      <c r="G99" s="65">
        <v>5</v>
      </c>
      <c r="H99" s="65">
        <v>3</v>
      </c>
      <c r="I99" s="249">
        <f>G99+H99</f>
        <v>8</v>
      </c>
    </row>
    <row r="100" spans="1:9" ht="12.75">
      <c r="A100" s="165"/>
      <c r="B100" s="8" t="str">
        <f>B99</f>
        <v>Клишевич Евгения</v>
      </c>
      <c r="C100" s="6"/>
      <c r="D100" s="6"/>
      <c r="E100" s="6"/>
      <c r="F100" s="178"/>
      <c r="G100" s="68" t="str">
        <f>IF(AND(ISNUMBER(#REF!),ISNUMBER(#REF!)),(#REF!-#REF!)*60^2+(#REF!-#REF!)*60+(#REF!-#REF!)+(#REF!)/100," ")</f>
        <v> </v>
      </c>
      <c r="H100" s="68"/>
      <c r="I100" s="252">
        <f>I99</f>
        <v>8</v>
      </c>
    </row>
    <row r="101" spans="1:9" ht="12.75">
      <c r="A101" s="165">
        <v>5</v>
      </c>
      <c r="B101" s="7" t="s">
        <v>60</v>
      </c>
      <c r="C101" s="5" t="s">
        <v>18</v>
      </c>
      <c r="D101" s="5">
        <v>2007</v>
      </c>
      <c r="E101" s="5" t="s">
        <v>12</v>
      </c>
      <c r="F101" s="177" t="s">
        <v>68</v>
      </c>
      <c r="G101" s="63">
        <v>4</v>
      </c>
      <c r="H101" s="63">
        <v>5</v>
      </c>
      <c r="I101" s="250">
        <f>G101+H101</f>
        <v>9</v>
      </c>
    </row>
    <row r="102" spans="1:9" ht="12.75">
      <c r="A102" s="165"/>
      <c r="B102" s="8" t="str">
        <f>B101</f>
        <v>Белоусова Дарья</v>
      </c>
      <c r="C102" s="6"/>
      <c r="D102" s="6"/>
      <c r="E102" s="6"/>
      <c r="F102" s="178"/>
      <c r="G102" s="68" t="str">
        <f>IF(AND(ISNUMBER(#REF!),ISNUMBER(#REF!)),(#REF!-#REF!)*60^2+(#REF!-#REF!)*60+(#REF!-#REF!)+(#REF!)/100," ")</f>
        <v> </v>
      </c>
      <c r="H102" s="68"/>
      <c r="I102" s="251">
        <f>I101</f>
        <v>9</v>
      </c>
    </row>
    <row r="103" spans="1:9" ht="12.75">
      <c r="A103" s="165">
        <v>6</v>
      </c>
      <c r="B103" s="7" t="s">
        <v>85</v>
      </c>
      <c r="C103" s="5" t="s">
        <v>18</v>
      </c>
      <c r="D103" s="5">
        <v>2004</v>
      </c>
      <c r="E103" s="5" t="s">
        <v>12</v>
      </c>
      <c r="F103" s="177" t="s">
        <v>25</v>
      </c>
      <c r="G103" s="65">
        <v>6</v>
      </c>
      <c r="H103" s="65">
        <v>6</v>
      </c>
      <c r="I103" s="76">
        <f>G103+H103</f>
        <v>12</v>
      </c>
    </row>
    <row r="104" spans="1:9" ht="13.5" thickBot="1">
      <c r="A104" s="166"/>
      <c r="B104" s="42" t="str">
        <f>B103</f>
        <v>Антипорович Дарья</v>
      </c>
      <c r="C104" s="41"/>
      <c r="D104" s="41"/>
      <c r="E104" s="41"/>
      <c r="F104" s="183"/>
      <c r="G104" s="70" t="str">
        <f>IF(AND(ISNUMBER(#REF!),ISNUMBER(#REF!)),(#REF!-#REF!)*60^2+(#REF!-#REF!)*60+(#REF!-#REF!)+(#REF!)/100," ")</f>
        <v> </v>
      </c>
      <c r="H104" s="70"/>
      <c r="I104" s="78"/>
    </row>
    <row r="108" spans="2:7" ht="12.75">
      <c r="B108" s="141" t="s">
        <v>50</v>
      </c>
      <c r="F108" s="217" t="s">
        <v>51</v>
      </c>
      <c r="G108" s="217"/>
    </row>
  </sheetData>
  <sheetProtection/>
  <mergeCells count="20">
    <mergeCell ref="H91:H92"/>
    <mergeCell ref="I91:I92"/>
    <mergeCell ref="B91:B92"/>
    <mergeCell ref="F108:G108"/>
    <mergeCell ref="H11:H12"/>
    <mergeCell ref="I79:I80"/>
    <mergeCell ref="J11:J12"/>
    <mergeCell ref="B79:B80"/>
    <mergeCell ref="C79:C80"/>
    <mergeCell ref="G79:G80"/>
    <mergeCell ref="H79:H80"/>
    <mergeCell ref="C91:C92"/>
    <mergeCell ref="G91:G92"/>
    <mergeCell ref="A1:I1"/>
    <mergeCell ref="A2:I2"/>
    <mergeCell ref="B11:B12"/>
    <mergeCell ref="C11:C12"/>
    <mergeCell ref="G11:G12"/>
    <mergeCell ref="D8:E8"/>
    <mergeCell ref="I11:I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79" r:id="rId2"/>
  <rowBreaks count="1" manualBreakCount="1">
    <brk id="7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ВитНик</dc:creator>
  <cp:keywords/>
  <dc:description/>
  <cp:lastModifiedBy>ВитНик</cp:lastModifiedBy>
  <cp:lastPrinted>2018-06-10T09:46:30Z</cp:lastPrinted>
  <dcterms:created xsi:type="dcterms:W3CDTF">2009-04-10T17:43:45Z</dcterms:created>
  <dcterms:modified xsi:type="dcterms:W3CDTF">2018-06-10T18:54:39Z</dcterms:modified>
  <cp:category/>
  <cp:version/>
  <cp:contentType/>
  <cp:contentStatus/>
</cp:coreProperties>
</file>